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filterPrivacy="1" codeName="ThisWorkbook" defaultThemeVersion="124226"/>
  <bookViews>
    <workbookView xWindow="0" yWindow="0" windowWidth="25200" windowHeight="11910" tabRatio="782"/>
  </bookViews>
  <sheets>
    <sheet name="Test Check List" sheetId="8" r:id="rId1"/>
    <sheet name="Business summary" sheetId="9" r:id="rId2"/>
    <sheet name="Marketing summary" sheetId="10" r:id="rId3"/>
    <sheet name="Operations review" sheetId="15" r:id="rId4"/>
    <sheet name="Communications" sheetId="13" r:id="rId5"/>
    <sheet name="Admin Communications" sheetId="12" r:id="rId6"/>
    <sheet name="Definitions-Support" sheetId="11" state="hidden" r:id="rId7"/>
    <sheet name="LTD doc" sheetId="14" r:id="rId8"/>
    <sheet name="compendium updater" sheetId="16" r:id="rId9"/>
  </sheets>
  <externalReferences>
    <externalReference r:id="rId10"/>
  </externalReferences>
  <definedNames>
    <definedName name="_xlnm._FilterDatabase" localSheetId="0" hidden="1">'Test Check List'!$K$23:$T$165</definedName>
    <definedName name="Accounting_Request_for_Information">'Definitions-Support'!$M$7</definedName>
    <definedName name="Assigned_Supervisor">'[1]Test Launch Home'!$F$11</definedName>
    <definedName name="CPT_Code_Request">#REF!</definedName>
    <definedName name="CPT_Codes">#REF!</definedName>
    <definedName name="CPTcode1">#REF!</definedName>
    <definedName name="CPTcode10">#REF!</definedName>
    <definedName name="CPTcode11">#REF!</definedName>
    <definedName name="CPTcode12">#REF!</definedName>
    <definedName name="CPTcode13">#REF!</definedName>
    <definedName name="CPTcode14">#REF!</definedName>
    <definedName name="CPTcode15">#REF!</definedName>
    <definedName name="CPTcode16">#REF!</definedName>
    <definedName name="CPTcode17">#REF!</definedName>
    <definedName name="CPTcode18">#REF!</definedName>
    <definedName name="CPTcode2">#REF!</definedName>
    <definedName name="CPTcode3">#REF!</definedName>
    <definedName name="CPTcode4">#REF!</definedName>
    <definedName name="CPTcode5">#REF!</definedName>
    <definedName name="CPTcode6">#REF!</definedName>
    <definedName name="CPTcode7">#REF!</definedName>
    <definedName name="CPTcode8">#REF!</definedName>
    <definedName name="CPTcode9">#REF!</definedName>
    <definedName name="Department_Name">'[1]Test Launch Home'!$E$11</definedName>
    <definedName name="Development_Timeline">'[1]Test Launch Home'!#REF!</definedName>
    <definedName name="Expected_response_AAOE1">[1]Supervisor!#REF!</definedName>
    <definedName name="Expected_response_AAOE2">[1]Supervisor!#REF!</definedName>
    <definedName name="Expected_response_AAOE3">[1]Supervisor!#REF!</definedName>
    <definedName name="Expected_response_AAOE4">[1]Supervisor!#REF!</definedName>
    <definedName name="Expected_response_AAOE5">[1]Supervisor!#REF!</definedName>
    <definedName name="Expected_response_AAOE6">[1]Supervisor!#REF!</definedName>
    <definedName name="Expected_response_AAOE7">[1]Supervisor!#REF!</definedName>
    <definedName name="Hardware_Required">'[1]Test Launch Home'!#REF!</definedName>
    <definedName name="In_House_Cost">'[1]Summary Report'!#REF!</definedName>
    <definedName name="Initiator">'[1]Test Launch Home'!$F$7</definedName>
    <definedName name="Inpatient_Vol">#REF!</definedName>
    <definedName name="Inpatient_Volume">'[1]Test Launch Home'!#REF!</definedName>
    <definedName name="IT_Analysis">'[1]IT analysis'!#REF!</definedName>
    <definedName name="Launch_link">'Definitions-Support'!$C$13:$J$18</definedName>
    <definedName name="Launch_Requirement">'Definitions-Support'!$C$3:$J$8</definedName>
    <definedName name="LTD_Report">[1]Supervisor!#REF!</definedName>
    <definedName name="NA_or_yes">'Test Check List'!$BF$6</definedName>
    <definedName name="Outpatient_Vol">#REF!</definedName>
    <definedName name="Outpatient_Volume">'[1]Test Launch Home'!#REF!</definedName>
    <definedName name="Outreach_Vol">#REF!</definedName>
    <definedName name="Owner_values">'Definitions-Support'!$B$48:$B$53</definedName>
    <definedName name="_xlnm.Print_Area" localSheetId="5">'Admin Communications'!$A$1:$G$60</definedName>
    <definedName name="_xlnm.Print_Area" localSheetId="4">Communications!$A$1:$F$70</definedName>
    <definedName name="_xlnm.Print_Area" localSheetId="0">'Test Check List'!$B$3:$AC$166</definedName>
    <definedName name="_xlnm.Print_Titles" localSheetId="4">Communications!$5:$7</definedName>
    <definedName name="_xlnm.Print_Titles" localSheetId="0">'Test Check List'!$2:$2</definedName>
    <definedName name="project_information">'Test Check List'!$BI$3:$BI$6</definedName>
    <definedName name="Project_response">'Test Check List'!$BI$3:$BI$3</definedName>
    <definedName name="Reference_Lab_Cost">'[1]Summary Report'!#REF!</definedName>
    <definedName name="Reference_Pt_Volume">'[1]Test Launch Home'!#REF!</definedName>
    <definedName name="Request_Owner">'[1]Test Launch Home'!$D$11</definedName>
    <definedName name="Request_Type">'[1]Test Launch Home'!$B$11</definedName>
    <definedName name="Role">'Test Check List'!$V$1</definedName>
    <definedName name="Select_ROle">'Test Check List'!$AJ$1:$AJ$40</definedName>
    <definedName name="Service_Agreement_Negotiations">'[1]Test Launch Home'!#REF!</definedName>
    <definedName name="Similar_Test">'[1]Test Launch Home'!#REF!</definedName>
    <definedName name="Software_Required">'[1]Test Launch Home'!#REF!</definedName>
    <definedName name="Test_AAOE1">[1]Supervisor!#REF!</definedName>
    <definedName name="Test_AAOE2">[1]Supervisor!#REF!</definedName>
    <definedName name="Test_AAOE3">[1]Supervisor!#REF!</definedName>
    <definedName name="Test_AAOE4">[1]Supervisor!#REF!</definedName>
    <definedName name="Test_AAOE5">[1]Supervisor!#REF!</definedName>
    <definedName name="Test_AAOE6">[1]Supervisor!#REF!</definedName>
    <definedName name="Test_AAOE7">[1]Supervisor!#REF!</definedName>
    <definedName name="Test_Name">'[1]Test Launch Home'!$B$7</definedName>
    <definedName name="Test_Validation">'Definitions-Support'!$B$40:$C$45</definedName>
    <definedName name="TLC_ID">'Test Check List'!$Z$10</definedName>
    <definedName name="Total_Volume">'[1]Test Launch Home'!#REF!</definedName>
    <definedName name="Yes">'Test Check List'!$BI$3:$BI$6</definedName>
    <definedName name="YesNo">'Test Check List'!$BI$8:$BI$9</definedName>
  </definedNames>
  <calcPr calcId="171027"/>
</workbook>
</file>

<file path=xl/calcChain.xml><?xml version="1.0" encoding="utf-8"?>
<calcChain xmlns="http://schemas.openxmlformats.org/spreadsheetml/2006/main">
  <c r="X13" i="8" l="1"/>
  <c r="X124" i="8" l="1"/>
  <c r="Y58" i="8"/>
  <c r="C39" i="16" l="1"/>
  <c r="C38" i="16"/>
  <c r="B39" i="16"/>
  <c r="B38" i="16"/>
  <c r="C36" i="16" l="1"/>
  <c r="C34" i="16"/>
  <c r="C20" i="16"/>
  <c r="D20" i="16"/>
  <c r="E20" i="16"/>
  <c r="F20" i="16"/>
  <c r="G20" i="16"/>
  <c r="C21" i="16"/>
  <c r="D21" i="16"/>
  <c r="E21" i="16"/>
  <c r="F21" i="16"/>
  <c r="G21" i="16"/>
  <c r="C22" i="16"/>
  <c r="D22" i="16"/>
  <c r="E22" i="16"/>
  <c r="F22" i="16"/>
  <c r="G22" i="16"/>
  <c r="C23" i="16"/>
  <c r="D23" i="16"/>
  <c r="E23" i="16"/>
  <c r="F23" i="16"/>
  <c r="G23" i="16"/>
  <c r="C24" i="16"/>
  <c r="D24" i="16"/>
  <c r="E24" i="16"/>
  <c r="F24" i="16"/>
  <c r="G24" i="16"/>
  <c r="C25" i="16"/>
  <c r="D25" i="16"/>
  <c r="E25" i="16"/>
  <c r="F25" i="16"/>
  <c r="G25" i="16"/>
  <c r="C26" i="16"/>
  <c r="D26" i="16"/>
  <c r="E26" i="16"/>
  <c r="F26" i="16"/>
  <c r="G26" i="16"/>
  <c r="C27" i="16"/>
  <c r="D27" i="16"/>
  <c r="E27" i="16"/>
  <c r="F27" i="16"/>
  <c r="G27" i="16"/>
  <c r="C28" i="16"/>
  <c r="D28" i="16"/>
  <c r="E28" i="16"/>
  <c r="F28" i="16"/>
  <c r="G28" i="16"/>
  <c r="C29" i="16"/>
  <c r="D29" i="16"/>
  <c r="E29" i="16"/>
  <c r="F29" i="16"/>
  <c r="G29" i="16"/>
  <c r="C30" i="16"/>
  <c r="D30" i="16"/>
  <c r="E30" i="16"/>
  <c r="F30" i="16"/>
  <c r="G30" i="16"/>
  <c r="C31" i="16"/>
  <c r="D31" i="16"/>
  <c r="E31" i="16"/>
  <c r="F31" i="16"/>
  <c r="G31" i="16"/>
  <c r="C32" i="16"/>
  <c r="D32" i="16"/>
  <c r="E32" i="16"/>
  <c r="F32" i="16"/>
  <c r="G32" i="16"/>
  <c r="C33" i="16"/>
  <c r="D33" i="16"/>
  <c r="E33" i="16"/>
  <c r="F33" i="16"/>
  <c r="G33" i="16"/>
  <c r="D19" i="16"/>
  <c r="E19" i="16"/>
  <c r="F19" i="16"/>
  <c r="G19" i="16"/>
  <c r="C19" i="16"/>
  <c r="C10" i="16"/>
  <c r="D10" i="16"/>
  <c r="E10" i="16"/>
  <c r="F10" i="16"/>
  <c r="G10" i="16"/>
  <c r="C11" i="16"/>
  <c r="D11" i="16"/>
  <c r="E11" i="16"/>
  <c r="F11" i="16"/>
  <c r="G11" i="16"/>
  <c r="C12" i="16"/>
  <c r="D12" i="16"/>
  <c r="E12" i="16"/>
  <c r="F12" i="16"/>
  <c r="G12" i="16"/>
  <c r="C13" i="16"/>
  <c r="D13" i="16"/>
  <c r="E13" i="16"/>
  <c r="F13" i="16"/>
  <c r="G13" i="16"/>
  <c r="C14" i="16"/>
  <c r="D14" i="16"/>
  <c r="E14" i="16"/>
  <c r="F14" i="16"/>
  <c r="G14" i="16"/>
  <c r="C15" i="16"/>
  <c r="D15" i="16"/>
  <c r="E15" i="16"/>
  <c r="F15" i="16"/>
  <c r="G15" i="16"/>
  <c r="C16" i="16"/>
  <c r="D16" i="16"/>
  <c r="E16" i="16"/>
  <c r="F16" i="16"/>
  <c r="G16" i="16"/>
  <c r="D9" i="16"/>
  <c r="E9" i="16"/>
  <c r="F9" i="16"/>
  <c r="G9" i="16"/>
  <c r="C9" i="16"/>
  <c r="C4" i="16"/>
  <c r="D7" i="16"/>
  <c r="E7" i="16"/>
  <c r="F7" i="16"/>
  <c r="G7" i="16"/>
  <c r="C7" i="16"/>
  <c r="C2" i="16"/>
  <c r="C5" i="16" l="1"/>
  <c r="Y171" i="8" l="1"/>
  <c r="Y170" i="8"/>
  <c r="Y169" i="8"/>
  <c r="X165" i="8"/>
  <c r="X164" i="8"/>
  <c r="X163" i="8"/>
  <c r="X162" i="8"/>
  <c r="X161" i="8"/>
  <c r="X160" i="8"/>
  <c r="X159" i="8"/>
  <c r="X158" i="8"/>
  <c r="X157" i="8"/>
  <c r="X156" i="8"/>
  <c r="X155" i="8"/>
  <c r="X154" i="8"/>
  <c r="X153" i="8"/>
  <c r="X152" i="8"/>
  <c r="X151" i="8"/>
  <c r="X150" i="8"/>
  <c r="Y149" i="8"/>
  <c r="X149" i="8"/>
  <c r="X148" i="8"/>
  <c r="X147" i="8"/>
  <c r="Y146" i="8"/>
  <c r="X146" i="8"/>
  <c r="X145" i="8"/>
  <c r="X144" i="8"/>
  <c r="X143" i="8"/>
  <c r="Y142" i="8"/>
  <c r="X142" i="8"/>
  <c r="X141" i="8"/>
  <c r="X140" i="8"/>
  <c r="X139" i="8"/>
  <c r="X138" i="8"/>
  <c r="X137" i="8"/>
  <c r="X136" i="8"/>
  <c r="X135" i="8"/>
  <c r="X134" i="8"/>
  <c r="X133" i="8"/>
  <c r="X132" i="8"/>
  <c r="X131" i="8"/>
  <c r="X130" i="8"/>
  <c r="X129" i="8"/>
  <c r="X128" i="8"/>
  <c r="X127" i="8"/>
  <c r="X126" i="8"/>
  <c r="X125" i="8"/>
  <c r="Y124" i="8"/>
  <c r="Y123" i="8"/>
  <c r="X123" i="8"/>
  <c r="X122" i="8"/>
  <c r="X121" i="8"/>
  <c r="X120" i="8"/>
  <c r="X119" i="8"/>
  <c r="X118" i="8"/>
  <c r="X117" i="8"/>
  <c r="X116" i="8"/>
  <c r="X115" i="8"/>
  <c r="X114" i="8"/>
  <c r="X113" i="8"/>
  <c r="X112" i="8"/>
  <c r="X111" i="8"/>
  <c r="X110" i="8"/>
  <c r="X109" i="8"/>
  <c r="X108" i="8"/>
  <c r="X107" i="8"/>
  <c r="X106" i="8"/>
  <c r="X105" i="8"/>
  <c r="X104" i="8"/>
  <c r="X103" i="8"/>
  <c r="X102" i="8"/>
  <c r="X101" i="8"/>
  <c r="X100" i="8"/>
  <c r="X99" i="8"/>
  <c r="X98" i="8"/>
  <c r="X97" i="8"/>
  <c r="X96" i="8"/>
  <c r="X95" i="8"/>
  <c r="X94" i="8"/>
  <c r="X93" i="8"/>
  <c r="X92" i="8"/>
  <c r="X91" i="8"/>
  <c r="X90" i="8"/>
  <c r="X89" i="8"/>
  <c r="X88" i="8"/>
  <c r="X87" i="8"/>
  <c r="X86" i="8"/>
  <c r="X85" i="8"/>
  <c r="X84" i="8"/>
  <c r="X83" i="8"/>
  <c r="X82" i="8"/>
  <c r="X81" i="8"/>
  <c r="X80" i="8"/>
  <c r="X79" i="8"/>
  <c r="X78" i="8"/>
  <c r="X77" i="8"/>
  <c r="X76" i="8"/>
  <c r="X75" i="8"/>
  <c r="X74" i="8"/>
  <c r="X73" i="8"/>
  <c r="X72" i="8"/>
  <c r="X71" i="8"/>
  <c r="X70" i="8"/>
  <c r="X69" i="8"/>
  <c r="AC68" i="8"/>
  <c r="AB68" i="8"/>
  <c r="X68" i="8"/>
  <c r="X66" i="8"/>
  <c r="X65" i="8"/>
  <c r="X64" i="8"/>
  <c r="X63" i="8"/>
  <c r="X62" i="8"/>
  <c r="X61" i="8"/>
  <c r="X59" i="8"/>
  <c r="X58" i="8"/>
  <c r="Y57" i="8"/>
  <c r="X57" i="8"/>
  <c r="Y56" i="8"/>
  <c r="X56" i="8"/>
  <c r="X55" i="8"/>
  <c r="X54" i="8"/>
  <c r="X53" i="8"/>
  <c r="X52" i="8"/>
  <c r="X51" i="8"/>
  <c r="X50" i="8"/>
  <c r="Y48" i="8"/>
  <c r="X48" i="8"/>
  <c r="Y47" i="8"/>
  <c r="X47" i="8"/>
  <c r="X46" i="8"/>
  <c r="Y45" i="8"/>
  <c r="X45" i="8"/>
  <c r="X44" i="8"/>
  <c r="X43" i="8"/>
  <c r="X42" i="8"/>
  <c r="X41" i="8"/>
  <c r="X40" i="8"/>
  <c r="X39" i="8"/>
  <c r="X38" i="8"/>
  <c r="X37" i="8"/>
  <c r="X36" i="8"/>
  <c r="X35" i="8"/>
  <c r="X34" i="8"/>
  <c r="X33" i="8"/>
  <c r="V32" i="8"/>
  <c r="X31" i="8"/>
  <c r="X30" i="8"/>
  <c r="X29" i="8"/>
  <c r="X28" i="8"/>
  <c r="Y27" i="8"/>
  <c r="Y26" i="8"/>
  <c r="X26" i="8"/>
  <c r="X25" i="8"/>
  <c r="X24" i="8"/>
  <c r="X18" i="8"/>
  <c r="X17" i="8"/>
  <c r="X16" i="8"/>
  <c r="X15" i="8"/>
  <c r="X14" i="8"/>
  <c r="X12" i="8"/>
  <c r="X11" i="8"/>
  <c r="X10" i="8"/>
  <c r="X9" i="8"/>
  <c r="X8" i="8"/>
  <c r="X7" i="8"/>
  <c r="X6" i="8"/>
  <c r="X4" i="8"/>
  <c r="X3" i="8"/>
  <c r="X27" i="8" l="1"/>
  <c r="X20" i="8"/>
  <c r="X60" i="8"/>
  <c r="AA22" i="8" l="1"/>
  <c r="C3" i="16" s="1"/>
</calcChain>
</file>

<file path=xl/comments1.xml><?xml version="1.0" encoding="utf-8"?>
<comments xmlns="http://schemas.openxmlformats.org/spreadsheetml/2006/main">
  <authors>
    <author>Author</author>
  </authors>
  <commentList>
    <comment ref="V3" authorId="0" shapeId="0">
      <text>
        <r>
          <rPr>
            <b/>
            <sz val="14"/>
            <color indexed="10"/>
            <rFont val="Tahoma"/>
            <family val="2"/>
          </rPr>
          <t>REQUIRED , including for ATLAS/EMR compendium updates (spelled exactly as built)</t>
        </r>
      </text>
    </comment>
    <comment ref="Z3" authorId="0" shapeId="0">
      <text>
        <r>
          <rPr>
            <sz val="12"/>
            <color indexed="81"/>
            <rFont val="Tahoma"/>
            <family val="2"/>
          </rPr>
          <t xml:space="preserve">For Soft LIS, number of characters for test names is limited to 48, including spaces
Specimen type follows test name, separated by a comma (Mercury, Blood
Descriptor comes after specimen type (Cystine, Urine Quantitative)
Hour designated by "hr" with no hyphen (Porphyrins, Urine 24 hr)
Information provided in parentheses moved to end of test.  For antibody studies, all subclasses measured listed [Cytomegalovirus Antibodies (IgG, IgM)]
Test name followed by acronym in parentheses [Creatine Kinase (CK)]
Hyphens eliminated; replaced with a space (Anti Nuclear Antibody); yet space eliminated in acronym (ALAD instead of ALA-D)
Test names with numbers: Number follows test name, separated by a comma (Hydroxylase Antibodies, 21) in the formal name field
Test name and method separated with "by" (Chlamydia pneumoniae by PCR)
Methods' abbreviation page created to identify full name of methods
Drugs identified by generic name; Registered symbol eliminated on trade names
</t>
        </r>
      </text>
    </comment>
    <comment ref="V4" authorId="0" shapeId="0">
      <text>
        <r>
          <rPr>
            <b/>
            <sz val="14"/>
            <color indexed="10"/>
            <rFont val="Tahoma"/>
            <family val="2"/>
          </rPr>
          <t>Order code LOINC is REQUIRED for ATLAS/EMR compendium updates</t>
        </r>
      </text>
    </comment>
    <comment ref="V6" authorId="0" shapeId="0">
      <text>
        <r>
          <rPr>
            <b/>
            <sz val="14"/>
            <color indexed="81"/>
            <rFont val="Courier New"/>
            <family val="3"/>
          </rPr>
          <t xml:space="preserve">REQUIRED:
  Format MM/DD/YY </t>
        </r>
      </text>
    </comment>
    <comment ref="V7" authorId="0" shapeId="0">
      <text>
        <r>
          <rPr>
            <b/>
            <sz val="14"/>
            <color indexed="81"/>
            <rFont val="Courier New"/>
            <family val="3"/>
          </rPr>
          <t xml:space="preserve">REQUIRED
</t>
        </r>
      </text>
    </comment>
    <comment ref="V8" authorId="0" shapeId="0">
      <text>
        <r>
          <rPr>
            <b/>
            <sz val="14"/>
            <color indexed="81"/>
            <rFont val="Courier New"/>
            <family val="3"/>
          </rPr>
          <t>REQUIRED except
LTD changes that do NOT require SOFT system modification or lab bulletin communication</t>
        </r>
      </text>
    </comment>
    <comment ref="V9" authorId="0" shapeId="0">
      <text>
        <r>
          <rPr>
            <b/>
            <sz val="14"/>
            <color indexed="81"/>
            <rFont val="Courier New"/>
            <family val="3"/>
          </rPr>
          <t>REQUIRED
When the test design has been CONFIRMED and approved, submit a MyProject request and enter the number.</t>
        </r>
      </text>
    </comment>
    <comment ref="V10" authorId="0" shapeId="0">
      <text>
        <r>
          <rPr>
            <b/>
            <sz val="14"/>
            <color indexed="81"/>
            <rFont val="Courier New"/>
            <family val="3"/>
          </rPr>
          <t xml:space="preserve">REQUIRED
</t>
        </r>
      </text>
    </comment>
    <comment ref="V12" authorId="0" shapeId="0">
      <text>
        <r>
          <rPr>
            <b/>
            <sz val="14"/>
            <color indexed="10"/>
            <rFont val="Tahoma"/>
            <family val="2"/>
          </rPr>
          <t>REQUIRED FOR ALL INCLUDING ATLAS/EMR UPDATES</t>
        </r>
      </text>
    </comment>
    <comment ref="W25" authorId="0" shapeId="0">
      <text>
        <r>
          <rPr>
            <b/>
            <sz val="14"/>
            <color indexed="81"/>
            <rFont val="Courier New"/>
            <family val="3"/>
          </rPr>
          <t>Select from drop down list
Enter CPC detail at right</t>
        </r>
      </text>
    </comment>
    <comment ref="V26" authorId="0" shapeId="0">
      <text>
        <r>
          <rPr>
            <b/>
            <sz val="14"/>
            <color indexed="81"/>
            <rFont val="Courier New"/>
            <family val="3"/>
          </rPr>
          <t xml:space="preserve">Business planning:  contact your administrator to obtain FA summary, if previously completed, or review and complete of 15-35 below and notify adminstrator to complete FA.  
Marketing summary
Contact Michele Cox to develop information and guidance regarding marketing summary.
Summary information can be pasted into a new tab/worksheet.  </t>
        </r>
      </text>
    </comment>
    <comment ref="W26" authorId="0" shapeId="0">
      <text>
        <r>
          <rPr>
            <b/>
            <sz val="14"/>
            <color indexed="81"/>
            <rFont val="Courier New"/>
            <family val="3"/>
          </rPr>
          <t>IF yes, Information can be inserted or copy/pasted into a worksheet in this file.
Copy /Paste info into Business/Marketing  summary tabs  in this workbook</t>
        </r>
        <r>
          <rPr>
            <sz val="14"/>
            <color indexed="81"/>
            <rFont val="Courier New"/>
            <family val="3"/>
          </rPr>
          <t xml:space="preserve">
</t>
        </r>
        <r>
          <rPr>
            <sz val="9"/>
            <color indexed="81"/>
            <rFont val="Tahoma"/>
            <family val="2"/>
          </rPr>
          <t xml:space="preserve">
</t>
        </r>
      </text>
    </comment>
    <comment ref="Y26" authorId="0" shapeId="0">
      <text>
        <r>
          <rPr>
            <b/>
            <sz val="12"/>
            <color indexed="81"/>
            <rFont val="Tahoma"/>
            <family val="2"/>
          </rPr>
          <t>If yes, Information can be inserted or copy/pasted into appropriate tab worksheet in this file.
1)Copy /Paste info into a new tab in this workbook
2) To Enter a hyperlink:
Return to(this tab) checklist worksheet Cell Z25
3) see instruction at right
 In cell z25
, Right click 
&gt;Select Hyperlink&gt; select worksheet info</t>
        </r>
        <r>
          <rPr>
            <sz val="9"/>
            <color indexed="81"/>
            <rFont val="Tahoma"/>
            <family val="2"/>
          </rPr>
          <t xml:space="preserve">
</t>
        </r>
      </text>
    </comment>
    <comment ref="V27" authorId="0" shapeId="0">
      <text>
        <r>
          <rPr>
            <b/>
            <sz val="14"/>
            <color indexed="81"/>
            <rFont val="Courier New"/>
            <family val="3"/>
          </rPr>
          <t>IF Yes, answer line27 and complete all applicable information in rows 28 and 29.</t>
        </r>
        <r>
          <rPr>
            <sz val="9"/>
            <color indexed="81"/>
            <rFont val="Tahoma"/>
            <family val="2"/>
          </rPr>
          <t xml:space="preserve">
</t>
        </r>
      </text>
    </comment>
    <comment ref="W27" authorId="0" shapeId="0">
      <text>
        <r>
          <rPr>
            <b/>
            <sz val="14"/>
            <color indexed="81"/>
            <rFont val="Courier New"/>
            <family val="3"/>
          </rPr>
          <t xml:space="preserve">IF yes, Information can be inserted or copy/pasted into a worksheet in this file.
Copy /Paste info into Operations review tab in this workbook
</t>
        </r>
        <r>
          <rPr>
            <sz val="9"/>
            <color indexed="81"/>
            <rFont val="Tahoma"/>
            <family val="2"/>
          </rPr>
          <t xml:space="preserve">
</t>
        </r>
      </text>
    </comment>
    <comment ref="Y27" authorId="0" shapeId="0">
      <text>
        <r>
          <rPr>
            <b/>
            <sz val="12"/>
            <color indexed="81"/>
            <rFont val="Tahoma"/>
            <family val="2"/>
          </rPr>
          <t>IF yes, Information can be inserted or copy/pasted into a worksheet in this file.
1)Copy /Paste info into a new tab in this workbook
2) To Enter a hyperlink:
Return to(this tab) checklist worksheet Cell Z26
3) see instruction at right
 In cell z26, Right click 
&gt;Select Hyperlink&gt; select worksheet info</t>
        </r>
        <r>
          <rPr>
            <sz val="9"/>
            <color indexed="81"/>
            <rFont val="Tahoma"/>
            <family val="2"/>
          </rPr>
          <t xml:space="preserve">
</t>
        </r>
      </text>
    </comment>
    <comment ref="W28" authorId="0" shapeId="0">
      <text>
        <r>
          <rPr>
            <b/>
            <sz val="14"/>
            <color indexed="81"/>
            <rFont val="Courier New"/>
            <family val="3"/>
          </rPr>
          <t>Note all campuses that test is expected to be performed.  Extend communications to campus administrator and lab representative</t>
        </r>
        <r>
          <rPr>
            <sz val="14"/>
            <color indexed="81"/>
            <rFont val="Courier New"/>
            <family val="3"/>
          </rPr>
          <t xml:space="preserve">
</t>
        </r>
      </text>
    </comment>
    <comment ref="V31" authorId="0" shapeId="0">
      <text>
        <r>
          <rPr>
            <sz val="14"/>
            <color indexed="81"/>
            <rFont val="Courier New"/>
            <family val="3"/>
          </rPr>
          <t xml:space="preserve">Supply changes may be related to: 
  - reagent change
  - software requirements 
  - hardware requirements
  - contractual support changes
  - Transport supplies or kits 
OR ANY OTHER PURCHASE required to launch the test.
Work with VAT/Purchasing for a review when required.  
Notify FA and Rev cycle to evaluate for pricing.
Email Sabine Kellett and B. Shaub and note the date that purchase review is complete and forwarded for F/A and Pricing. 
If not applicable, select "no".  
</t>
        </r>
        <r>
          <rPr>
            <sz val="9"/>
            <color indexed="81"/>
            <rFont val="Tahoma"/>
            <family val="2"/>
          </rPr>
          <t xml:space="preserve">
</t>
        </r>
      </text>
    </comment>
    <comment ref="W31" authorId="0" shapeId="0">
      <text>
        <r>
          <rPr>
            <b/>
            <sz val="14"/>
            <color indexed="81"/>
            <rFont val="Courier New"/>
            <family val="3"/>
          </rPr>
          <t xml:space="preserve">Supply changes may be related to: 
  - reagent change
  - software requirements 
  - hardware requirements
  - contractual support changes
  - Transport supplies or kits 
OR ANY OTHER PURCHASE required to launch the test.
Forward to  VAT/Purchasing for a review when required.  
Notify FA and Rev cycle to evaluate for pricing.
Email Sabine Kellett and B. Shaub and note the date that purchase review is complete and forwarded for F/A and Pricing. 
If not applicable, select "no".  </t>
        </r>
        <r>
          <rPr>
            <b/>
            <sz val="9"/>
            <color indexed="81"/>
            <rFont val="Tahoma"/>
            <family val="2"/>
          </rPr>
          <t xml:space="preserve">
</t>
        </r>
      </text>
    </comment>
    <comment ref="W33" authorId="0" shapeId="0">
      <text>
        <r>
          <rPr>
            <b/>
            <sz val="14"/>
            <color indexed="81"/>
            <rFont val="Courier New"/>
            <family val="3"/>
          </rPr>
          <t xml:space="preserve">If Purchasing review is required, briefly note change and date verified. </t>
        </r>
        <r>
          <rPr>
            <b/>
            <sz val="9"/>
            <color indexed="81"/>
            <rFont val="Tahoma"/>
            <family val="2"/>
          </rPr>
          <t xml:space="preserve">
</t>
        </r>
      </text>
    </comment>
    <comment ref="Y33" authorId="0" shapeId="0">
      <text>
        <r>
          <rPr>
            <b/>
            <sz val="14"/>
            <color indexed="81"/>
            <rFont val="Courier New"/>
            <family val="3"/>
          </rPr>
          <t>Forward  information to VAT/Purchasing for analysis when applicable</t>
        </r>
      </text>
    </comment>
    <comment ref="Z33" authorId="0" shapeId="0">
      <text>
        <r>
          <rPr>
            <b/>
            <sz val="14"/>
            <color indexed="81"/>
            <rFont val="Courier New"/>
            <family val="3"/>
          </rPr>
          <t>Forward  information to VAT/Purchasing for analysis when applicable</t>
        </r>
      </text>
    </comment>
    <comment ref="AA33" authorId="0" shapeId="0">
      <text>
        <r>
          <rPr>
            <b/>
            <sz val="14"/>
            <color indexed="81"/>
            <rFont val="Courier New"/>
            <family val="3"/>
          </rPr>
          <t>Forward  information to VAT/Purchasing for analysis when applicable</t>
        </r>
      </text>
    </comment>
    <comment ref="AB33" authorId="0" shapeId="0">
      <text>
        <r>
          <rPr>
            <b/>
            <sz val="14"/>
            <color indexed="81"/>
            <rFont val="Courier New"/>
            <family val="3"/>
          </rPr>
          <t>Forward  information to VAT/Purchasing for analysis when applicable</t>
        </r>
      </text>
    </comment>
    <comment ref="AC33" authorId="0" shapeId="0">
      <text>
        <r>
          <rPr>
            <b/>
            <sz val="14"/>
            <color indexed="81"/>
            <rFont val="Courier New"/>
            <family val="3"/>
          </rPr>
          <t>Forward  information to VAT/Purchasing for analysis when applicable</t>
        </r>
      </text>
    </comment>
    <comment ref="W34" authorId="0" shapeId="0">
      <text>
        <r>
          <rPr>
            <b/>
            <sz val="14"/>
            <color indexed="81"/>
            <rFont val="Courier New"/>
            <family val="3"/>
          </rPr>
          <t xml:space="preserve">If reagent purchase/change  is required, briefly note change and date verified. </t>
        </r>
      </text>
    </comment>
    <comment ref="Y34" authorId="0" shapeId="0">
      <text>
        <r>
          <rPr>
            <b/>
            <sz val="14"/>
            <color indexed="81"/>
            <rFont val="Courier New"/>
            <family val="3"/>
          </rPr>
          <t>Forward  information to VAT/Purchasing for analysis when applicable</t>
        </r>
      </text>
    </comment>
    <comment ref="Z34" authorId="0" shapeId="0">
      <text>
        <r>
          <rPr>
            <b/>
            <sz val="14"/>
            <color indexed="81"/>
            <rFont val="Courier New"/>
            <family val="3"/>
          </rPr>
          <t>Forward  information to VAT/Purchasing for analysis when applicable</t>
        </r>
      </text>
    </comment>
    <comment ref="AA34" authorId="0" shapeId="0">
      <text>
        <r>
          <rPr>
            <b/>
            <sz val="14"/>
            <color indexed="81"/>
            <rFont val="Courier New"/>
            <family val="3"/>
          </rPr>
          <t>Forward  information to VAT/Purchasing for analysis when applicable</t>
        </r>
      </text>
    </comment>
    <comment ref="AB34" authorId="0" shapeId="0">
      <text>
        <r>
          <rPr>
            <b/>
            <sz val="14"/>
            <color indexed="81"/>
            <rFont val="Courier New"/>
            <family val="3"/>
          </rPr>
          <t>Forward  information to VAT/Purchasing for analysis when applicable</t>
        </r>
      </text>
    </comment>
    <comment ref="AC34" authorId="0" shapeId="0">
      <text>
        <r>
          <rPr>
            <b/>
            <sz val="14"/>
            <color indexed="81"/>
            <rFont val="Courier New"/>
            <family val="3"/>
          </rPr>
          <t>Forward  information to VAT/Purchasing for analysis when applicable</t>
        </r>
      </text>
    </comment>
    <comment ref="Y35" authorId="0" shapeId="0">
      <text>
        <r>
          <rPr>
            <b/>
            <sz val="14"/>
            <color indexed="81"/>
            <rFont val="Courier New"/>
            <family val="3"/>
          </rPr>
          <t>Forward  information to VAT/Purchasing for analysis when applicable</t>
        </r>
      </text>
    </comment>
    <comment ref="Z35" authorId="0" shapeId="0">
      <text>
        <r>
          <rPr>
            <b/>
            <sz val="14"/>
            <color indexed="81"/>
            <rFont val="Courier New"/>
            <family val="3"/>
          </rPr>
          <t>Forward  information to VAT/Purchasing for analysis when applicable</t>
        </r>
      </text>
    </comment>
    <comment ref="AA35" authorId="0" shapeId="0">
      <text>
        <r>
          <rPr>
            <b/>
            <sz val="14"/>
            <color indexed="81"/>
            <rFont val="Courier New"/>
            <family val="3"/>
          </rPr>
          <t>Forward  information to VAT/Purchasing for analysis when applicable</t>
        </r>
      </text>
    </comment>
    <comment ref="AB35" authorId="0" shapeId="0">
      <text>
        <r>
          <rPr>
            <b/>
            <sz val="14"/>
            <color indexed="81"/>
            <rFont val="Courier New"/>
            <family val="3"/>
          </rPr>
          <t>Forward  information to VAT/Purchasing for analysis when applicable</t>
        </r>
      </text>
    </comment>
    <comment ref="AC35" authorId="0" shapeId="0">
      <text>
        <r>
          <rPr>
            <b/>
            <sz val="14"/>
            <color indexed="81"/>
            <rFont val="Courier New"/>
            <family val="3"/>
          </rPr>
          <t>Forward  information to VAT/Purchasing for analysis when applicable</t>
        </r>
      </text>
    </comment>
    <comment ref="Y36" authorId="0" shapeId="0">
      <text>
        <r>
          <rPr>
            <b/>
            <sz val="14"/>
            <color indexed="81"/>
            <rFont val="Courier New"/>
            <family val="3"/>
          </rPr>
          <t>Forward  information to VAT/Purchasing for analysis when applicable</t>
        </r>
      </text>
    </comment>
    <comment ref="Z36" authorId="0" shapeId="0">
      <text>
        <r>
          <rPr>
            <b/>
            <sz val="14"/>
            <color indexed="81"/>
            <rFont val="Courier New"/>
            <family val="3"/>
          </rPr>
          <t>Forward  information to VAT/Purchasing for analysis when applicable</t>
        </r>
      </text>
    </comment>
    <comment ref="AA36" authorId="0" shapeId="0">
      <text>
        <r>
          <rPr>
            <b/>
            <sz val="14"/>
            <color indexed="81"/>
            <rFont val="Courier New"/>
            <family val="3"/>
          </rPr>
          <t>Forward  information to VAT/Purchasing for analysis when applicable</t>
        </r>
      </text>
    </comment>
    <comment ref="AB36" authorId="0" shapeId="0">
      <text>
        <r>
          <rPr>
            <b/>
            <sz val="14"/>
            <color indexed="81"/>
            <rFont val="Courier New"/>
            <family val="3"/>
          </rPr>
          <t>Forward  information to VAT/Purchasing for analysis when applicable</t>
        </r>
      </text>
    </comment>
    <comment ref="AC36" authorId="0" shapeId="0">
      <text>
        <r>
          <rPr>
            <b/>
            <sz val="14"/>
            <color indexed="81"/>
            <rFont val="Courier New"/>
            <family val="3"/>
          </rPr>
          <t>Forward  information to VAT/Purchasing for analysis when applicable</t>
        </r>
      </text>
    </comment>
    <comment ref="Y37" authorId="0" shapeId="0">
      <text>
        <r>
          <rPr>
            <b/>
            <sz val="14"/>
            <color indexed="81"/>
            <rFont val="Courier New"/>
            <family val="3"/>
          </rPr>
          <t>Forward  information to VAT/Purchasing for analysis when applicable</t>
        </r>
      </text>
    </comment>
    <comment ref="Z37" authorId="0" shapeId="0">
      <text>
        <r>
          <rPr>
            <b/>
            <sz val="14"/>
            <color indexed="81"/>
            <rFont val="Courier New"/>
            <family val="3"/>
          </rPr>
          <t>Forward  information to VAT/Purchasing for analysis when applicable</t>
        </r>
      </text>
    </comment>
    <comment ref="AA37" authorId="0" shapeId="0">
      <text>
        <r>
          <rPr>
            <b/>
            <sz val="14"/>
            <color indexed="81"/>
            <rFont val="Courier New"/>
            <family val="3"/>
          </rPr>
          <t>Forward  information to VAT/Purchasing for analysis when applicable</t>
        </r>
      </text>
    </comment>
    <comment ref="AB37" authorId="0" shapeId="0">
      <text>
        <r>
          <rPr>
            <b/>
            <sz val="14"/>
            <color indexed="81"/>
            <rFont val="Courier New"/>
            <family val="3"/>
          </rPr>
          <t>Forward  information to VAT/Purchasing for analysis when applicable</t>
        </r>
      </text>
    </comment>
    <comment ref="AC37" authorId="0" shapeId="0">
      <text>
        <r>
          <rPr>
            <b/>
            <sz val="14"/>
            <color indexed="81"/>
            <rFont val="Courier New"/>
            <family val="3"/>
          </rPr>
          <t>Forward  information to VAT/Purchasing for analysis when applicable</t>
        </r>
      </text>
    </comment>
    <comment ref="Y38" authorId="0" shapeId="0">
      <text>
        <r>
          <rPr>
            <b/>
            <sz val="14"/>
            <color indexed="81"/>
            <rFont val="Courier New"/>
            <family val="3"/>
          </rPr>
          <t>Forward  information to VAT/Purchasing for analysis when applicable</t>
        </r>
      </text>
    </comment>
    <comment ref="Z38" authorId="0" shapeId="0">
      <text>
        <r>
          <rPr>
            <b/>
            <sz val="14"/>
            <color indexed="81"/>
            <rFont val="Courier New"/>
            <family val="3"/>
          </rPr>
          <t>Forward  information to VAT/Purchasing for analysis when applicable</t>
        </r>
      </text>
    </comment>
    <comment ref="AA38" authorId="0" shapeId="0">
      <text>
        <r>
          <rPr>
            <b/>
            <sz val="14"/>
            <color indexed="81"/>
            <rFont val="Courier New"/>
            <family val="3"/>
          </rPr>
          <t>Forward  information to VAT/Purchasing for analysis when applicable</t>
        </r>
      </text>
    </comment>
    <comment ref="AB38" authorId="0" shapeId="0">
      <text>
        <r>
          <rPr>
            <b/>
            <sz val="14"/>
            <color indexed="81"/>
            <rFont val="Courier New"/>
            <family val="3"/>
          </rPr>
          <t>Forward  information to VAT/Purchasing for analysis when applicable</t>
        </r>
      </text>
    </comment>
    <comment ref="AC38" authorId="0" shapeId="0">
      <text>
        <r>
          <rPr>
            <b/>
            <sz val="14"/>
            <color indexed="81"/>
            <rFont val="Courier New"/>
            <family val="3"/>
          </rPr>
          <t>Forward  information to VAT/Purchasing for analysis when applicable</t>
        </r>
      </text>
    </comment>
    <comment ref="Y41" authorId="0" shapeId="0">
      <text>
        <r>
          <rPr>
            <b/>
            <sz val="14"/>
            <color indexed="81"/>
            <rFont val="Courier New"/>
            <family val="3"/>
          </rPr>
          <t>Enter add-to-staff position, AB level and FTE requirement.  Example:  Tech, AB15, 1.0 FTE
N/A for Profile request</t>
        </r>
      </text>
    </comment>
    <comment ref="Z41" authorId="0" shapeId="0">
      <text>
        <r>
          <rPr>
            <b/>
            <sz val="14"/>
            <color indexed="81"/>
            <rFont val="Courier New"/>
            <family val="3"/>
          </rPr>
          <t>Enter add-to-staff position, AB level and FTE requirement.  Example:  Tech, AB15, 1.0 FTE
N/A for Profile request</t>
        </r>
      </text>
    </comment>
    <comment ref="AA41" authorId="0" shapeId="0">
      <text>
        <r>
          <rPr>
            <b/>
            <sz val="14"/>
            <color indexed="81"/>
            <rFont val="Courier New"/>
            <family val="3"/>
          </rPr>
          <t>Enter add-to-staff position, AB level and FTE requirement.  Example:  Tech, AB15, 1.0 FTE
N/A for Profile request</t>
        </r>
      </text>
    </comment>
    <comment ref="AB41" authorId="0" shapeId="0">
      <text>
        <r>
          <rPr>
            <b/>
            <sz val="14"/>
            <color indexed="81"/>
            <rFont val="Courier New"/>
            <family val="3"/>
          </rPr>
          <t>Enter add-to-staff position, AB level and FTE requirement.  Example:  Tech, AB15, 1.0 FTE
N/A for Profile request</t>
        </r>
      </text>
    </comment>
    <comment ref="AC41" authorId="0" shapeId="0">
      <text>
        <r>
          <rPr>
            <b/>
            <sz val="14"/>
            <color indexed="81"/>
            <rFont val="Courier New"/>
            <family val="3"/>
          </rPr>
          <t>Enter add-to-staff position, AB level and FTE requirement.  Example:  Tech, AB15, 1.0 FTE
N/A for Profile request</t>
        </r>
      </text>
    </comment>
    <comment ref="W42" authorId="0" shapeId="0">
      <text>
        <r>
          <rPr>
            <b/>
            <sz val="14"/>
            <color indexed="81"/>
            <rFont val="Courier New"/>
            <family val="3"/>
          </rPr>
          <t>Staffing information to be completed for NEW test launch</t>
        </r>
        <r>
          <rPr>
            <sz val="9"/>
            <color indexed="81"/>
            <rFont val="Tahoma"/>
            <family val="2"/>
          </rPr>
          <t xml:space="preserve">
</t>
        </r>
      </text>
    </comment>
    <comment ref="Y42" authorId="0" shapeId="0">
      <text>
        <r>
          <rPr>
            <b/>
            <sz val="14"/>
            <color indexed="81"/>
            <rFont val="Courier New"/>
            <family val="3"/>
          </rPr>
          <t>Enter hourly rate of add-to-staff, if applicable.</t>
        </r>
      </text>
    </comment>
    <comment ref="Z42" authorId="0" shapeId="0">
      <text>
        <r>
          <rPr>
            <b/>
            <sz val="14"/>
            <color indexed="81"/>
            <rFont val="Courier New"/>
            <family val="3"/>
          </rPr>
          <t>Enter hourly rate of add-to-staff, if applicable.</t>
        </r>
      </text>
    </comment>
    <comment ref="AA42" authorId="0" shapeId="0">
      <text>
        <r>
          <rPr>
            <b/>
            <sz val="14"/>
            <color indexed="81"/>
            <rFont val="Courier New"/>
            <family val="3"/>
          </rPr>
          <t>Enter hourly rate of add-to-staff, if applicable.</t>
        </r>
      </text>
    </comment>
    <comment ref="AB42" authorId="0" shapeId="0">
      <text>
        <r>
          <rPr>
            <b/>
            <sz val="14"/>
            <color indexed="81"/>
            <rFont val="Courier New"/>
            <family val="3"/>
          </rPr>
          <t>Enter hourly rate of add-to-staff, if applicable.</t>
        </r>
      </text>
    </comment>
    <comment ref="AC42" authorId="0" shapeId="0">
      <text>
        <r>
          <rPr>
            <b/>
            <sz val="14"/>
            <color indexed="81"/>
            <rFont val="Courier New"/>
            <family val="3"/>
          </rPr>
          <t>Enter hourly rate of add-to-staff, if applicable.</t>
        </r>
      </text>
    </comment>
    <comment ref="W43" authorId="0" shapeId="0">
      <text>
        <r>
          <rPr>
            <b/>
            <sz val="14"/>
            <color indexed="81"/>
            <rFont val="Courier New"/>
            <family val="3"/>
          </rPr>
          <t>For NEW tests note significant step volumes for purchasing, operations etc</t>
        </r>
        <r>
          <rPr>
            <b/>
            <sz val="9"/>
            <color indexed="81"/>
            <rFont val="Tahoma"/>
            <family val="2"/>
          </rPr>
          <t xml:space="preserve">
</t>
        </r>
      </text>
    </comment>
    <comment ref="W44" authorId="0" shapeId="0">
      <text>
        <r>
          <rPr>
            <b/>
            <sz val="14"/>
            <color indexed="81"/>
            <rFont val="Courier New"/>
            <family val="3"/>
          </rPr>
          <t>Select from drop down list
Forward for Finance/Billing review for new tests and changes to supplies, staffing.</t>
        </r>
      </text>
    </comment>
    <comment ref="V48" authorId="0" shapeId="0">
      <text>
        <r>
          <rPr>
            <b/>
            <sz val="14"/>
            <color indexed="10"/>
            <rFont val="Tahoma"/>
            <family val="2"/>
          </rPr>
          <t>REQUIRED REVIEW FOR ALL ATLAS EMR COMPENDIUM UPDATES</t>
        </r>
      </text>
    </comment>
    <comment ref="W48" authorId="0" shapeId="0">
      <text>
        <r>
          <rPr>
            <b/>
            <sz val="14"/>
            <color indexed="10"/>
            <rFont val="Tahoma"/>
            <family val="2"/>
          </rPr>
          <t>REQUIRED REVIEW FOR ALL ATLAS EMR COMPENDIUM UPDATES</t>
        </r>
      </text>
    </comment>
    <comment ref="V51" authorId="0" shapeId="0">
      <text>
        <r>
          <rPr>
            <b/>
            <sz val="14"/>
            <color indexed="10"/>
            <rFont val="Tahoma"/>
            <family val="2"/>
          </rPr>
          <t>REQUIRED REVIEW FOR ALL ATLAS EMR COMPENDIUM UPDATES</t>
        </r>
      </text>
    </comment>
    <comment ref="W51" authorId="0" shapeId="0">
      <text>
        <r>
          <rPr>
            <b/>
            <sz val="14"/>
            <color indexed="10"/>
            <rFont val="Tahoma"/>
            <family val="2"/>
          </rPr>
          <t>REQUIRED REVIEW FOR ALL ATLAS EMR COMPENDIUM UPDATES</t>
        </r>
      </text>
    </comment>
    <comment ref="V52" authorId="0" shapeId="0">
      <text>
        <r>
          <rPr>
            <b/>
            <sz val="14"/>
            <color indexed="10"/>
            <rFont val="Tahoma"/>
            <family val="2"/>
          </rPr>
          <t>REQUIRED REVIEW  FOR ALL ATLAS EMR COMPENDIUM UPDATES</t>
        </r>
      </text>
    </comment>
    <comment ref="W52" authorId="0" shapeId="0">
      <text>
        <r>
          <rPr>
            <b/>
            <sz val="14"/>
            <color indexed="10"/>
            <rFont val="Tahoma"/>
            <family val="2"/>
          </rPr>
          <t>REQUIRED REVIEW  FOR ALL ATLAS EMR COMPENDIUM UPDATES</t>
        </r>
      </text>
    </comment>
    <comment ref="V56" authorId="0" shapeId="0">
      <text>
        <r>
          <rPr>
            <b/>
            <sz val="14"/>
            <color indexed="81"/>
            <rFont val="Courier New"/>
            <family val="3"/>
          </rPr>
          <t>Note Similar tests,  i.e.:
 - Ordering practice
 - labels required
 - Analytic process
 - System build
 - Result components
 - Sendout similarity
 - Similar test, known challenge</t>
        </r>
      </text>
    </comment>
    <comment ref="W56" authorId="0" shapeId="0">
      <text>
        <r>
          <rPr>
            <b/>
            <sz val="14"/>
            <color indexed="81"/>
            <rFont val="Courier New"/>
            <family val="3"/>
          </rPr>
          <t>Note Similar tests,  i.e.:
 - Ordering practice
 - labels required
 - Analytic process
 - System build
 - Result components
 - Sendout similarity
 - Similar test, known challenge</t>
        </r>
      </text>
    </comment>
    <comment ref="V57" authorId="0" shapeId="0">
      <text>
        <r>
          <rPr>
            <b/>
            <sz val="14"/>
            <color indexed="81"/>
            <rFont val="Courier New"/>
            <family val="3"/>
          </rPr>
          <t>Point of Care test elements may need to be evaluated if elements or codes are shared</t>
        </r>
        <r>
          <rPr>
            <sz val="14"/>
            <color indexed="81"/>
            <rFont val="Courier New"/>
            <family val="3"/>
          </rPr>
          <t xml:space="preserve">
</t>
        </r>
        <r>
          <rPr>
            <b/>
            <sz val="14"/>
            <color indexed="81"/>
            <rFont val="Courier New"/>
            <family val="3"/>
          </rPr>
          <t>Contact Point of Care best practice committees to assist with determining affect to POC.  
Committee structure  and roster can be found online 
Look for:  
Beaumont Laboratory Committees drop-down: 
BL.CM.005 – Beaumont Laboratory Best Practices Committees.</t>
        </r>
      </text>
    </comment>
    <comment ref="W57" authorId="0" shapeId="0">
      <text>
        <r>
          <rPr>
            <b/>
            <sz val="14"/>
            <color indexed="81"/>
            <rFont val="Courier New"/>
            <family val="3"/>
          </rPr>
          <t>Point of Care test elements may need to be evaluated if elements or codes are shared</t>
        </r>
        <r>
          <rPr>
            <sz val="14"/>
            <color indexed="81"/>
            <rFont val="Courier New"/>
            <family val="3"/>
          </rPr>
          <t xml:space="preserve">
</t>
        </r>
        <r>
          <rPr>
            <b/>
            <sz val="14"/>
            <color indexed="81"/>
            <rFont val="Courier New"/>
            <family val="3"/>
          </rPr>
          <t>Contact Point of Care best practice committees to assist with determining affect to POC.  
Committee structure  and roster can be found online 
Look for:  
Beaumont Laboratory Committees drop-down: 
BL.CM.005 – Beaumont Laboratory Best Practices Committees.</t>
        </r>
      </text>
    </comment>
    <comment ref="V58" authorId="0" shapeId="0">
      <text>
        <r>
          <rPr>
            <b/>
            <sz val="14"/>
            <color indexed="10"/>
            <rFont val="Tahoma"/>
            <family val="2"/>
          </rPr>
          <t>ALL ATLAS/EMR COMPENDIUM UPDATES REQUIRE CPT CODES</t>
        </r>
        <r>
          <rPr>
            <b/>
            <sz val="14"/>
            <color indexed="81"/>
            <rFont val="Courier New"/>
            <family val="3"/>
          </rPr>
          <t xml:space="preserve">
Any new test or change to methodology requires  CPT code review. Notify B. Shaub for review.</t>
        </r>
        <r>
          <rPr>
            <sz val="9"/>
            <color indexed="81"/>
            <rFont val="Tahoma"/>
            <family val="2"/>
          </rPr>
          <t xml:space="preserve">
</t>
        </r>
      </text>
    </comment>
    <comment ref="W58" authorId="0" shapeId="0">
      <text>
        <r>
          <rPr>
            <b/>
            <sz val="14"/>
            <color indexed="81"/>
            <rFont val="Courier New"/>
            <family val="3"/>
          </rPr>
          <t>Any new test or change to methodology requires  CPT code review. Notify B. Shaub for review.</t>
        </r>
        <r>
          <rPr>
            <sz val="9"/>
            <color indexed="81"/>
            <rFont val="Tahoma"/>
            <family val="2"/>
          </rPr>
          <t xml:space="preserve">
</t>
        </r>
      </text>
    </comment>
    <comment ref="V60" authorId="0" shapeId="0">
      <text>
        <r>
          <rPr>
            <b/>
            <sz val="14"/>
            <color indexed="10"/>
            <rFont val="Tahoma"/>
            <family val="2"/>
          </rPr>
          <t>ALL ATLAS/EMR COMPENDIUM UPDATES REQUIRE CPT CODES</t>
        </r>
        <r>
          <rPr>
            <b/>
            <sz val="14"/>
            <color indexed="81"/>
            <rFont val="Courier New"/>
            <family val="3"/>
          </rPr>
          <t xml:space="preserve">
Any new test or change to methodology requires  CPT code review. Notify B. Shaub for review.</t>
        </r>
        <r>
          <rPr>
            <sz val="9"/>
            <color indexed="81"/>
            <rFont val="Tahoma"/>
            <family val="2"/>
          </rPr>
          <t xml:space="preserve">
</t>
        </r>
      </text>
    </comment>
    <comment ref="W60" authorId="0" shapeId="0">
      <text>
        <r>
          <rPr>
            <b/>
            <sz val="14"/>
            <color indexed="10"/>
            <rFont val="Tahoma"/>
            <family val="2"/>
          </rPr>
          <t>ALL ATLAS/EMR COMPENDIUM UPDATES REQUIRE CPT CODES</t>
        </r>
        <r>
          <rPr>
            <b/>
            <sz val="14"/>
            <color indexed="81"/>
            <rFont val="Courier New"/>
            <family val="3"/>
          </rPr>
          <t xml:space="preserve">
Any new test or change to methodology requires  CPT code review. Notify B. Shaub for review.</t>
        </r>
        <r>
          <rPr>
            <sz val="9"/>
            <color indexed="81"/>
            <rFont val="Tahoma"/>
            <family val="2"/>
          </rPr>
          <t xml:space="preserve">
</t>
        </r>
      </text>
    </comment>
    <comment ref="V61" authorId="0" shapeId="0">
      <text>
        <r>
          <rPr>
            <b/>
            <sz val="14"/>
            <color indexed="81"/>
            <rFont val="Courier New"/>
            <family val="3"/>
          </rPr>
          <t>ANY test ID or code change requires billing/Revenue Cycle review.  (B. Shaub)
ANYcomponent change to a group test REQUIRES Billing/Revenue Cycle review - whether or not the component change is reportable or billable. 
Reference range change and critical value change does not require billing review</t>
        </r>
        <r>
          <rPr>
            <b/>
            <sz val="9"/>
            <color indexed="81"/>
            <rFont val="Tahoma"/>
            <family val="2"/>
          </rPr>
          <t xml:space="preserve">
</t>
        </r>
      </text>
    </comment>
    <comment ref="W61" authorId="0" shapeId="0">
      <text>
        <r>
          <rPr>
            <b/>
            <sz val="14"/>
            <color indexed="81"/>
            <rFont val="Courier New"/>
            <family val="3"/>
          </rPr>
          <t>ANY test ID or code change requires billing/Revenue Cycle review.  (B. Shaub)
ANYcomponent change to a group test REQUIRES Billing/Revenue Cycle review - whether or not the component change is reportable or billable. 
Reference range change and critical value change does not require billing review</t>
        </r>
        <r>
          <rPr>
            <b/>
            <sz val="9"/>
            <color indexed="81"/>
            <rFont val="Tahoma"/>
            <family val="2"/>
          </rPr>
          <t xml:space="preserve">
</t>
        </r>
      </text>
    </comment>
    <comment ref="W62" authorId="0" shapeId="0">
      <text>
        <r>
          <rPr>
            <b/>
            <sz val="14"/>
            <color indexed="81"/>
            <rFont val="Courier New"/>
            <family val="3"/>
          </rPr>
          <t>BL LIS team identifies the occurrence of the test in order preferences.  Notify Pam Mayer if paper requistion edits are required.</t>
        </r>
      </text>
    </comment>
    <comment ref="V63" authorId="0" shapeId="0">
      <text>
        <r>
          <rPr>
            <b/>
            <sz val="12"/>
            <color indexed="10"/>
            <rFont val="Tahoma"/>
            <family val="2"/>
          </rPr>
          <t>Official Test Name: (spelled exactly as built)
Update Status: (New, Inactivated, Modified)
Effective Date:
SOFT Test Code
Order Code LOINC
Ask at Order Entry Questions: 
SOFT AAOE code, Question (exact wording of question; indicate if mandatory at OE)
Allowed responses: (exact responses. If &gt; 200 characters, provide a 200 character version for FEMRs with this limitation)
Result Code(s): SOFT Result Code, SOFT Result Code Name (spelled exactly as built), *Result Code LOINC
Replaced Test Code: 
SOFT Test Code
SOFT Result Code Name (spelled exactly as built)
CPT Code
Specimen Information: Tube Type, volume, add up volume, tube type code, shipping/transportation information, test limitations
LTD completely filled out and listed on the LTD tab so that they can refer to it as needed.</t>
        </r>
        <r>
          <rPr>
            <b/>
            <sz val="9"/>
            <color indexed="81"/>
            <rFont val="Tahoma"/>
            <family val="2"/>
          </rPr>
          <t xml:space="preserve">
</t>
        </r>
        <r>
          <rPr>
            <sz val="9"/>
            <color indexed="81"/>
            <rFont val="Tahoma"/>
            <family val="2"/>
          </rPr>
          <t xml:space="preserve">
</t>
        </r>
      </text>
    </comment>
    <comment ref="W63" authorId="0" shapeId="0">
      <text>
        <r>
          <rPr>
            <b/>
            <sz val="14"/>
            <color indexed="81"/>
            <rFont val="Courier New"/>
            <family val="3"/>
          </rPr>
          <t>Any addition/deletion, Any change to Ask at order questions, any code or Test ID change requires compendium review to communicate to clients with EMR.  Note as required.
IT Admin to indicate as complete.</t>
        </r>
        <r>
          <rPr>
            <sz val="9"/>
            <color indexed="81"/>
            <rFont val="Tahoma"/>
            <family val="2"/>
          </rPr>
          <t xml:space="preserve">
</t>
        </r>
      </text>
    </comment>
    <comment ref="W64" authorId="0" shapeId="0">
      <text>
        <r>
          <rPr>
            <b/>
            <sz val="14"/>
            <color indexed="81"/>
            <rFont val="Courier New"/>
            <family val="3"/>
          </rPr>
          <t>Consider effect to management reports:  TAT averages, utilization, billing  Determine management report needs and communicate to J. Blough</t>
        </r>
        <r>
          <rPr>
            <b/>
            <sz val="9"/>
            <color indexed="81"/>
            <rFont val="Tahoma"/>
            <family val="2"/>
          </rPr>
          <t xml:space="preserve">
</t>
        </r>
      </text>
    </comment>
    <comment ref="V65" authorId="0" shapeId="0">
      <text>
        <r>
          <rPr>
            <b/>
            <sz val="14"/>
            <color indexed="81"/>
            <rFont val="Courier New"/>
            <family val="3"/>
          </rPr>
          <t>Identify Meeting Date and Attendees.</t>
        </r>
        <r>
          <rPr>
            <sz val="14"/>
            <color indexed="81"/>
            <rFont val="Courier New"/>
            <family val="3"/>
          </rPr>
          <t xml:space="preserve">
Much of this Checklist may be reviewed or assigned as tasks at the meeting.</t>
        </r>
      </text>
    </comment>
    <comment ref="V68" authorId="0" shapeId="0">
      <text>
        <r>
          <rPr>
            <b/>
            <sz val="14"/>
            <color indexed="10"/>
            <rFont val="Tahoma"/>
            <family val="2"/>
          </rPr>
          <t>REQUIRED REVIEW FOR ALL ATLAS/EMR COMPENDIUM UPDATES</t>
        </r>
        <r>
          <rPr>
            <b/>
            <sz val="14"/>
            <color indexed="81"/>
            <rFont val="Courier New"/>
            <family val="3"/>
          </rPr>
          <t xml:space="preserve">
Test information interfaces across systems.  ID Codes permit exchange of test information</t>
        </r>
        <r>
          <rPr>
            <b/>
            <sz val="9"/>
            <color indexed="81"/>
            <rFont val="Tahoma"/>
            <family val="2"/>
          </rPr>
          <t xml:space="preserve"> </t>
        </r>
      </text>
    </comment>
    <comment ref="V70" authorId="0" shapeId="0">
      <text>
        <r>
          <rPr>
            <b/>
            <sz val="14"/>
            <color indexed="81"/>
            <rFont val="Courier New"/>
            <family val="3"/>
          </rPr>
          <t xml:space="preserve">Ask at Order Entry Questions:
</t>
        </r>
        <r>
          <rPr>
            <b/>
            <sz val="10"/>
            <color indexed="81"/>
            <rFont val="Courier New"/>
            <family val="3"/>
          </rPr>
          <t>Clinical information required to perform test . If AOE requirements exceed provided space, information can be located in another worksheet tab and noted at this location.</t>
        </r>
        <r>
          <rPr>
            <b/>
            <sz val="14"/>
            <color indexed="81"/>
            <rFont val="Courier New"/>
            <family val="3"/>
          </rPr>
          <t xml:space="preserve">
</t>
        </r>
        <r>
          <rPr>
            <b/>
            <sz val="14"/>
            <color indexed="10"/>
            <rFont val="Tahoma"/>
            <family val="2"/>
          </rPr>
          <t>THIS IS A REQUIRED REVIEW FOR ALL ATLAS/EMR COMPENDIUM UPDATES including:</t>
        </r>
        <r>
          <rPr>
            <sz val="14"/>
            <color indexed="81"/>
            <rFont val="Courier New"/>
            <family val="3"/>
          </rPr>
          <t xml:space="preserve">
</t>
        </r>
        <r>
          <rPr>
            <b/>
            <sz val="14"/>
            <color indexed="10"/>
            <rFont val="Tahoma"/>
            <family val="2"/>
          </rPr>
          <t>SOFT AAOE code, Question (exact wording of question; indicate if mandatory at OE)
Allowed responses: (exact responses. If &gt; 200 characters, provide a 200 character version for FEMRs with this limitation)</t>
        </r>
        <r>
          <rPr>
            <sz val="14"/>
            <color indexed="81"/>
            <rFont val="Courier New"/>
            <family val="3"/>
          </rPr>
          <t xml:space="preserve">
</t>
        </r>
      </text>
    </comment>
    <comment ref="V84" authorId="0" shapeId="0">
      <text>
        <r>
          <rPr>
            <b/>
            <sz val="14"/>
            <color indexed="81"/>
            <rFont val="Courier New"/>
            <family val="3"/>
          </rPr>
          <t>Specimen Source Questions:</t>
        </r>
        <r>
          <rPr>
            <sz val="14"/>
            <color indexed="81"/>
            <rFont val="Courier New"/>
            <family val="3"/>
          </rPr>
          <t xml:space="preserve">
</t>
        </r>
        <r>
          <rPr>
            <sz val="10"/>
            <color indexed="81"/>
            <rFont val="Courier New"/>
            <family val="3"/>
          </rPr>
          <t>Clinical information required to perform test . If specimen source requirements exceed provided space, information can be located in another worksheet tab and noted at this location.</t>
        </r>
        <r>
          <rPr>
            <sz val="14"/>
            <color indexed="81"/>
            <rFont val="Courier New"/>
            <family val="3"/>
          </rPr>
          <t xml:space="preserve">
</t>
        </r>
        <r>
          <rPr>
            <sz val="14"/>
            <color indexed="81"/>
            <rFont val="Courier New"/>
            <family val="3"/>
          </rPr>
          <t xml:space="preserve">
</t>
        </r>
      </text>
    </comment>
    <comment ref="W99" authorId="0" shapeId="0">
      <text>
        <r>
          <rPr>
            <b/>
            <sz val="14"/>
            <color indexed="81"/>
            <rFont val="Courier New"/>
            <family val="3"/>
          </rPr>
          <t>Specimen Site Questions:</t>
        </r>
        <r>
          <rPr>
            <sz val="14"/>
            <color indexed="81"/>
            <rFont val="Courier New"/>
            <family val="3"/>
          </rPr>
          <t xml:space="preserve">
Clinical information required to perform test . If specimen site requirements exceed provided space, information can be located in another worksheet tab and noted at this location.</t>
        </r>
      </text>
    </comment>
    <comment ref="W114" authorId="0" shapeId="0">
      <text>
        <r>
          <rPr>
            <b/>
            <sz val="14"/>
            <color indexed="81"/>
            <rFont val="Courier New"/>
            <family val="3"/>
          </rPr>
          <t>Specimen Information Questions:</t>
        </r>
        <r>
          <rPr>
            <sz val="14"/>
            <color indexed="81"/>
            <rFont val="Courier New"/>
            <family val="3"/>
          </rPr>
          <t xml:space="preserve">
</t>
        </r>
        <r>
          <rPr>
            <sz val="10"/>
            <color indexed="81"/>
            <rFont val="Courier New"/>
            <family val="3"/>
          </rPr>
          <t>Clinical information required to perform test . If specimen information requirements exceed provided space, information can be located in another worksheet tab and noted at this location.</t>
        </r>
        <r>
          <rPr>
            <sz val="14"/>
            <color indexed="81"/>
            <rFont val="Courier New"/>
            <family val="3"/>
          </rPr>
          <t xml:space="preserve">
</t>
        </r>
        <r>
          <rPr>
            <b/>
            <sz val="14"/>
            <color indexed="10"/>
            <rFont val="Tahoma"/>
            <family val="2"/>
          </rPr>
          <t xml:space="preserve">THIS IS A REQUIRED REVIEW FOR ATLAS/EMR COMPENDIUM UPDATES including:
 Tube Type, volume, add up volume, tube type code, shipping/transportation information, test limitations
LTD completely filled out and listed on the LTD tab so that they can refer to it as needed.
</t>
        </r>
      </text>
    </comment>
    <comment ref="W121" authorId="0" shapeId="0">
      <text>
        <r>
          <rPr>
            <b/>
            <sz val="14"/>
            <color indexed="81"/>
            <rFont val="Courier New"/>
            <family val="3"/>
          </rPr>
          <t>When label requirements have been  identified, Note as complete</t>
        </r>
        <r>
          <rPr>
            <sz val="9"/>
            <color indexed="81"/>
            <rFont val="Tahoma"/>
            <family val="2"/>
          </rPr>
          <t xml:space="preserve">
</t>
        </r>
      </text>
    </comment>
    <comment ref="W125" authorId="0" shapeId="0">
      <text>
        <r>
          <rPr>
            <sz val="14"/>
            <color indexed="81"/>
            <rFont val="Courier New"/>
            <family val="3"/>
          </rPr>
          <t>List in the order required in report
NOTE:  Long test result information in a Word file and/or PDF file (screen print) 
may be submitted under SharePoint in the ATTACHMENT FOLDER.
Fill in as much information on this worksheet as possible.  
Add Attachment File name in Notes to Builder on this worksheet and in the Request a Lab Project form.
See SharePoint Attachment Folder under Procedure.</t>
        </r>
      </text>
    </comment>
    <comment ref="W143" authorId="0" shapeId="0">
      <text>
        <r>
          <rPr>
            <b/>
            <sz val="14"/>
            <color indexed="81"/>
            <rFont val="Courier New"/>
            <family val="3"/>
          </rPr>
          <t>Approvals are required to make a change to STAT, Reflex, or Critical Call order list.  Please follow policy BLOp.PR.009, seek approvals as required,  and indicate N/A or Complete to signify awareness and compliance with policy.</t>
        </r>
        <r>
          <rPr>
            <sz val="9"/>
            <color indexed="81"/>
            <rFont val="Tahoma"/>
            <family val="2"/>
          </rPr>
          <t xml:space="preserve">
</t>
        </r>
      </text>
    </comment>
    <comment ref="W144" authorId="0" shapeId="0">
      <text>
        <r>
          <rPr>
            <b/>
            <sz val="14"/>
            <color indexed="81"/>
            <rFont val="Courier New"/>
            <family val="3"/>
          </rPr>
          <t>Approvals are required to make a change to STAT, Reflex, or Critical Call order list.  Please follow policy BLOp.PR.009, seek approvals as required,  and indicate N/A or Complete to signify awareness and compliance with policy.</t>
        </r>
        <r>
          <rPr>
            <sz val="9"/>
            <color indexed="81"/>
            <rFont val="Tahoma"/>
            <family val="2"/>
          </rPr>
          <t xml:space="preserve">
</t>
        </r>
      </text>
    </comment>
    <comment ref="W145" authorId="0" shapeId="0">
      <text>
        <r>
          <rPr>
            <b/>
            <sz val="14"/>
            <color indexed="81"/>
            <rFont val="Courier New"/>
            <family val="3"/>
          </rPr>
          <t>Approvals are required to make a change to STAT, Reflex, or Critical Call order list.  Please follow policy BLOp.PR.009, seek approvals as required,  and indicate N/A or Complete to signify awareness and compliance with policy.</t>
        </r>
        <r>
          <rPr>
            <sz val="9"/>
            <color indexed="81"/>
            <rFont val="Tahoma"/>
            <family val="2"/>
          </rPr>
          <t xml:space="preserve">
</t>
        </r>
      </text>
    </comment>
    <comment ref="W146" authorId="0" shapeId="0">
      <text>
        <r>
          <rPr>
            <b/>
            <sz val="14"/>
            <color indexed="81"/>
            <rFont val="Courier New"/>
            <family val="3"/>
          </rPr>
          <t>Tests may require coordination between labs to result and report properly (i.e. bone marrows, Pap/HPV).
Note labs affected.</t>
        </r>
      </text>
    </comment>
    <comment ref="W147" authorId="0" shapeId="0">
      <text>
        <r>
          <rPr>
            <b/>
            <sz val="14"/>
            <color indexed="81"/>
            <rFont val="Courier New"/>
            <family val="3"/>
          </rPr>
          <t>Identify unique desk or workstation</t>
        </r>
        <r>
          <rPr>
            <sz val="9"/>
            <color indexed="81"/>
            <rFont val="Tahoma"/>
            <family val="2"/>
          </rPr>
          <t xml:space="preserve">
</t>
        </r>
      </text>
    </comment>
    <comment ref="W149" authorId="0" shapeId="0">
      <text>
        <r>
          <rPr>
            <b/>
            <sz val="14"/>
            <color indexed="81"/>
            <rFont val="Courier New"/>
            <family val="3"/>
          </rPr>
          <t>Tests may require coordination between labs to result and report properly (i.e. bone marrows, Pap/HPV).
Note labs affected.</t>
        </r>
      </text>
    </comment>
    <comment ref="V155" authorId="0" shapeId="0">
      <text>
        <r>
          <rPr>
            <b/>
            <sz val="14"/>
            <color indexed="10"/>
            <rFont val="Tahoma"/>
            <family val="2"/>
          </rPr>
          <t>THIS IS A REQUIRED REVIEW FOR TEST COMPENDIUM UPDATES including LTD completely filled out and listed on the LTD tab so that they can refer to it as needed.</t>
        </r>
      </text>
    </comment>
    <comment ref="W155" authorId="0" shapeId="0">
      <text>
        <r>
          <rPr>
            <b/>
            <sz val="14"/>
            <color indexed="10"/>
            <rFont val="Tahoma"/>
            <family val="2"/>
          </rPr>
          <t>THIS IS A REQUIRED REVIEW FOR TEST COMPENDIUM UPDATES including LTD completely filled out and listed on the LTD tab so that they can refer to it as needed.</t>
        </r>
      </text>
    </comment>
    <comment ref="W156" authorId="0" shapeId="0">
      <text>
        <r>
          <rPr>
            <b/>
            <sz val="14"/>
            <color indexed="81"/>
            <rFont val="Courier New"/>
            <family val="3"/>
          </rPr>
          <t>Requisition plan: 
Identify paper requisition(s)/form affected.
Identify/Notify change(s)to form:
   Compliance Coordinator (P. Mayer)
   Outreach Operations Director (J. Wehby)
Note where these are supplied.   
Conduct review to update and remove old supply.  
Notify sales, processing if applicable.</t>
        </r>
      </text>
    </comment>
    <comment ref="W158" authorId="0" shapeId="0">
      <text>
        <r>
          <rPr>
            <b/>
            <sz val="14"/>
            <color indexed="81"/>
            <rFont val="Courier New"/>
            <family val="3"/>
          </rPr>
          <t>Refer to Lab Bulletin procedure, BL.OP.PR.004.  
TLC owner can identify as completed. (bulletins are distributed by Pat Kocsis by email; 
hard copy distribution by Bob Church)</t>
        </r>
      </text>
    </comment>
  </commentList>
</comments>
</file>

<file path=xl/sharedStrings.xml><?xml version="1.0" encoding="utf-8"?>
<sst xmlns="http://schemas.openxmlformats.org/spreadsheetml/2006/main" count="1423" uniqueCount="648">
  <si>
    <t>Email NOTIFICATIONS
When IT Analysis is COMPLETE:
Jennifer Knowles, Natalie Luke</t>
  </si>
  <si>
    <t>PROFILE CHANGE</t>
  </si>
  <si>
    <t>LTD CHANGE ONLY
No Committee approval needed.</t>
  </si>
  <si>
    <t>Email NOTIFICATIONS
Patrick Flynn 
Admin Communication Notifications</t>
  </si>
  <si>
    <t>PRESENTATION FOR COMMITTEE APPROVAL</t>
  </si>
  <si>
    <t>CPC</t>
  </si>
  <si>
    <t>Finance Committee</t>
  </si>
  <si>
    <t>Operations Committee</t>
  </si>
  <si>
    <t>Committee presentation required</t>
  </si>
  <si>
    <t>Financial analysis presentation required</t>
  </si>
  <si>
    <t>Clinical Element</t>
  </si>
  <si>
    <t>If medical necessity or medical input is needed</t>
  </si>
  <si>
    <t>If financial change to test</t>
  </si>
  <si>
    <t>If test will be run at all sites or in addition to RO and there is non-standardization</t>
  </si>
  <si>
    <t>Sendout Test</t>
  </si>
  <si>
    <t>Regulatory/Code</t>
  </si>
  <si>
    <t>N/A</t>
  </si>
  <si>
    <t>LTD only</t>
  </si>
  <si>
    <t xml:space="preserve">
Committees’ Timelines</t>
  </si>
  <si>
    <t>Request for presentation to be placed on next Committee's agenda.  Administrator notifies Supervisor/Owner (requestor) within 24 hours after Committee presentation of Committee's decision.</t>
  </si>
  <si>
    <t>NOTE: If a worksheet on the Test Launch Checklist does not need to be completed because of the Request Type, owner (initiator) changes that worksheet's Request Status to COMPLETE.</t>
  </si>
  <si>
    <t>ADMINISTRATION COMMUNICATIONS WORKSHEET OWNERS:</t>
  </si>
  <si>
    <t xml:space="preserve">The Administration Communications Worksheet has different owners based on what documents need to be processed.  Please read through this worksheet. </t>
  </si>
  <si>
    <r>
      <t>Test Launch Initiator</t>
    </r>
    <r>
      <rPr>
        <b/>
        <sz val="8"/>
        <rFont val="Arial"/>
        <family val="2"/>
      </rPr>
      <t xml:space="preserve">
Test Launch Home</t>
    </r>
  </si>
  <si>
    <r>
      <t>Lab Supervisor/Owner (Initiator)</t>
    </r>
    <r>
      <rPr>
        <b/>
        <sz val="8"/>
        <rFont val="Arial"/>
        <family val="2"/>
      </rPr>
      <t xml:space="preserve">
Tabs may include:
Test Launch Home
Supervisor
SOFT LIS
LTD
Purchasing
FA
Admin Communications</t>
    </r>
  </si>
  <si>
    <r>
      <t>Revenue Cycle Manager</t>
    </r>
    <r>
      <rPr>
        <b/>
        <sz val="8"/>
        <rFont val="Arial"/>
        <family val="2"/>
      </rPr>
      <t xml:space="preserve">
Charge Codes - Rev Cycle</t>
    </r>
  </si>
  <si>
    <r>
      <t>BLS QA</t>
    </r>
    <r>
      <rPr>
        <b/>
        <sz val="8"/>
        <rFont val="Arial"/>
        <family val="2"/>
      </rPr>
      <t xml:space="preserve">
BLS QA - Profile</t>
    </r>
  </si>
  <si>
    <r>
      <t>Assigned IT LIS  ADMIN Employee</t>
    </r>
    <r>
      <rPr>
        <b/>
        <sz val="8"/>
        <rFont val="Arial"/>
        <family val="2"/>
      </rPr>
      <t xml:space="preserve">
IT Admin Analysis</t>
    </r>
  </si>
  <si>
    <r>
      <t xml:space="preserve">Email NOTIFICATIONS to:
</t>
    </r>
    <r>
      <rPr>
        <sz val="8"/>
        <rFont val="Arial"/>
        <family val="2"/>
      </rPr>
      <t>Administrator
CPC - Elizabeth Sykes, MD
to be placed on CPC agenda for presentation.</t>
    </r>
  </si>
  <si>
    <r>
      <t xml:space="preserve">Supervisor/Owner (Initiator) [he/she who submits request] will receive a reponse from IT's </t>
    </r>
    <r>
      <rPr>
        <i/>
        <sz val="8"/>
        <rFont val="Arial"/>
        <family val="2"/>
      </rPr>
      <t xml:space="preserve">Request a LAB Project </t>
    </r>
    <r>
      <rPr>
        <sz val="8"/>
        <rFont val="Arial"/>
        <family val="2"/>
      </rPr>
      <t>online tool.</t>
    </r>
  </si>
  <si>
    <r>
      <t>Email NOTIFICATIONS
When IT staff assigned</t>
    </r>
    <r>
      <rPr>
        <sz val="8"/>
        <rFont val="Arial"/>
        <family val="2"/>
      </rPr>
      <t>,
Administrator, Supervisor/Owner (Initiator)</t>
    </r>
  </si>
  <si>
    <r>
      <t>If approved by CPC:
Email NOTIFICATIONS to:</t>
    </r>
    <r>
      <rPr>
        <sz val="8"/>
        <rFont val="Arial"/>
        <family val="2"/>
      </rPr>
      <t xml:space="preserve">
Gary Anderson, Larry Collins
Gary presents at Finance Committee.</t>
    </r>
  </si>
  <si>
    <r>
      <t>Email NOTIFICATIONS
If Location to Perform</t>
    </r>
    <r>
      <rPr>
        <sz val="8"/>
        <rFont val="Arial"/>
        <family val="2"/>
      </rPr>
      <t xml:space="preserve"> on Supervisor worksheet includes another site(s), notify site supervisor(s) to complete that site's information.</t>
    </r>
  </si>
  <si>
    <r>
      <t xml:space="preserve">Email: </t>
    </r>
    <r>
      <rPr>
        <sz val="8"/>
        <rFont val="Arial"/>
        <family val="2"/>
      </rPr>
      <t>"The following IT staff have been assigned to the test launch [File Name], Share Point ID# [insert ID#]:  [insert assigned IT staff names]."</t>
    </r>
  </si>
  <si>
    <r>
      <t xml:space="preserve">Email: </t>
    </r>
    <r>
      <rPr>
        <sz val="8"/>
        <rFont val="Arial"/>
        <family val="2"/>
      </rPr>
      <t xml:space="preserve"> "A [request type] test launch has been intiated: [File Name] and Share Point ID# [insert ID#]. Please complete your site's information in the file."</t>
    </r>
  </si>
  <si>
    <r>
      <t>If approved by Finance Committee:
Email NOTIFICATIONS to:</t>
    </r>
    <r>
      <rPr>
        <sz val="8"/>
        <rFont val="Arial"/>
        <family val="2"/>
      </rPr>
      <t xml:space="preserve">
Isabel Gauss and Nancy Klenner.
Isabel and Nancy presents at Operations Committee.</t>
    </r>
  </si>
  <si>
    <r>
      <t>Email NOTIFICATIONS
If YES or UNKNOWN to Affecting a POC test</t>
    </r>
    <r>
      <rPr>
        <sz val="8"/>
        <rFont val="Arial"/>
        <family val="2"/>
      </rPr>
      <t xml:space="preserve">
Point-of-Care Testing</t>
    </r>
  </si>
  <si>
    <r>
      <t xml:space="preserve">Email: </t>
    </r>
    <r>
      <rPr>
        <sz val="8"/>
        <rFont val="Arial"/>
        <family val="2"/>
      </rPr>
      <t xml:space="preserve"> "A [request type] test launch has been intiated: [File Name]. This request may affect POC testing." Explain.</t>
    </r>
  </si>
  <si>
    <r>
      <t>Email NOTIFICATIONS
When Committee approval</t>
    </r>
    <r>
      <rPr>
        <sz val="8"/>
        <rFont val="Arial"/>
        <family val="2"/>
      </rPr>
      <t xml:space="preserve">, </t>
    </r>
    <r>
      <rPr>
        <b/>
        <sz val="8"/>
        <rFont val="Arial"/>
        <family val="2"/>
      </rPr>
      <t xml:space="preserve">Administrator </t>
    </r>
    <r>
      <rPr>
        <sz val="8"/>
        <rFont val="Arial"/>
        <family val="2"/>
      </rPr>
      <t>sends Email notification to Supervisor and/or Owner (Initiator) and Barb Shaub</t>
    </r>
  </si>
  <si>
    <r>
      <t>Email NOTIFICATIONS
If YES to Patent</t>
    </r>
    <r>
      <rPr>
        <sz val="8"/>
        <rFont val="Arial"/>
        <family val="2"/>
      </rPr>
      <t>, Administrator and Gary Anderson</t>
    </r>
  </si>
  <si>
    <r>
      <t xml:space="preserve">Email: </t>
    </r>
    <r>
      <rPr>
        <sz val="8"/>
        <rFont val="Arial"/>
        <family val="2"/>
      </rPr>
      <t xml:space="preserve"> "The proposed new test, [Name], has been approved by Committees. Test Launch Checklist may be initiated."</t>
    </r>
  </si>
  <si>
    <r>
      <t xml:space="preserve">Email:  </t>
    </r>
    <r>
      <rPr>
        <sz val="8"/>
        <rFont val="Arial"/>
        <family val="2"/>
      </rPr>
      <t>"A [request type] test launch has been intiated: [File Name] and Share Point ID# [insert ID#]. This request has an associated patent." Explain.</t>
    </r>
  </si>
  <si>
    <r>
      <t>Supervisor/Owner (Initiator)</t>
    </r>
    <r>
      <rPr>
        <i/>
        <sz val="8"/>
        <rFont val="Arial"/>
        <family val="2"/>
      </rPr>
      <t xml:space="preserve"> initiates Test Launch Checklist.</t>
    </r>
  </si>
  <si>
    <r>
      <t xml:space="preserve">Email NOTIFICATIONS
</t>
    </r>
    <r>
      <rPr>
        <sz val="8"/>
        <rFont val="Arial"/>
        <family val="2"/>
      </rPr>
      <t xml:space="preserve">If SOFT test code for RO Processing for </t>
    </r>
    <r>
      <rPr>
        <b/>
        <sz val="8"/>
        <rFont val="Arial"/>
        <family val="2"/>
      </rPr>
      <t>DI/PVT pre-analytics</t>
    </r>
    <r>
      <rPr>
        <sz val="8"/>
        <rFont val="Arial"/>
        <family val="2"/>
      </rPr>
      <t>, contact IT for test code. Then notify Debbie Auerbach with test code.</t>
    </r>
  </si>
  <si>
    <r>
      <t>Supervisor/Owner (Initiator)</t>
    </r>
    <r>
      <rPr>
        <i/>
        <sz val="8"/>
        <rFont val="Arial"/>
        <family val="2"/>
      </rPr>
      <t xml:space="preserve"> implements communications in next column.</t>
    </r>
  </si>
  <si>
    <r>
      <t xml:space="preserve">Email to Debbie Auerbach:  </t>
    </r>
    <r>
      <rPr>
        <sz val="8"/>
        <rFont val="Arial"/>
        <family val="2"/>
      </rPr>
      <t>"A [request type] test launch has been intiated: [File Name]. The SOFT test code for RO Processing for DI/PVT pre-analytics is [insert code] ."</t>
    </r>
  </si>
  <si>
    <r>
      <t xml:space="preserve">Email NOTIFICATIONS
When Revenue Cycle tab COMPLETE: </t>
    </r>
    <r>
      <rPr>
        <sz val="8"/>
        <rFont val="Arial"/>
        <family val="2"/>
      </rPr>
      <t xml:space="preserve">
Administrator, Supervisor/Owner (Initiator)</t>
    </r>
  </si>
  <si>
    <r>
      <t>Email:</t>
    </r>
    <r>
      <rPr>
        <sz val="8"/>
        <rFont val="Arial"/>
        <family val="2"/>
      </rPr>
      <t xml:space="preserve"> "The Supervisor/Owner responsible tabs for the test launch [File Name] and Share Point ID# [insert ID#] are completed."</t>
    </r>
  </si>
  <si>
    <r>
      <t>Email:</t>
    </r>
    <r>
      <rPr>
        <sz val="8"/>
        <rFont val="Arial"/>
        <family val="2"/>
      </rPr>
      <t xml:space="preserve"> "The Revenue Cycle tab for the test launch [File Name] and Share Point ID# [insert ID#] is completed."</t>
    </r>
  </si>
  <si>
    <r>
      <t>Email:</t>
    </r>
    <r>
      <rPr>
        <sz val="8"/>
        <rFont val="Arial"/>
        <family val="2"/>
      </rPr>
      <t xml:space="preserve"> "The test launch [File Name] and Share Point ID# [insert ID#] has been completed by IT."</t>
    </r>
  </si>
  <si>
    <r>
      <t>Email NOTIFICATIONS</t>
    </r>
    <r>
      <rPr>
        <sz val="8"/>
        <rFont val="Arial"/>
        <family val="2"/>
      </rPr>
      <t xml:space="preserve">
</t>
    </r>
    <r>
      <rPr>
        <b/>
        <sz val="8"/>
        <rFont val="Arial"/>
        <family val="2"/>
      </rPr>
      <t>When Committee approval</t>
    </r>
    <r>
      <rPr>
        <sz val="8"/>
        <rFont val="Arial"/>
        <family val="2"/>
      </rPr>
      <t xml:space="preserve">, </t>
    </r>
    <r>
      <rPr>
        <b/>
        <sz val="8"/>
        <rFont val="Arial"/>
        <family val="2"/>
      </rPr>
      <t>Administrator</t>
    </r>
    <r>
      <rPr>
        <sz val="8"/>
        <rFont val="Arial"/>
        <family val="2"/>
      </rPr>
      <t xml:space="preserve"> sends Email notification to Supervisor/Owner (Initiator) and  Barb Shaub</t>
    </r>
  </si>
  <si>
    <r>
      <t>IT NOTIFICATION</t>
    </r>
    <r>
      <rPr>
        <sz val="8"/>
        <rFont val="Arial"/>
        <family val="2"/>
      </rPr>
      <t xml:space="preserve">
</t>
    </r>
    <r>
      <rPr>
        <b/>
        <sz val="8"/>
        <rFont val="Arial"/>
        <family val="2"/>
      </rPr>
      <t xml:space="preserve">Submit </t>
    </r>
    <r>
      <rPr>
        <b/>
        <i/>
        <sz val="8"/>
        <rFont val="Arial"/>
        <family val="2"/>
      </rPr>
      <t xml:space="preserve">Request to MyProjects </t>
    </r>
    <r>
      <rPr>
        <b/>
        <sz val="8"/>
        <rFont val="Arial"/>
        <family val="2"/>
      </rPr>
      <t>online form</t>
    </r>
    <r>
      <rPr>
        <sz val="8"/>
        <rFont val="Arial"/>
        <family val="2"/>
      </rPr>
      <t xml:space="preserve">
</t>
    </r>
    <r>
      <rPr>
        <b/>
        <sz val="8"/>
        <rFont val="Arial"/>
        <family val="2"/>
      </rPr>
      <t xml:space="preserve">   Inside Beaumont
   Departments &gt; IT</t>
    </r>
    <r>
      <rPr>
        <b/>
        <i/>
        <sz val="8"/>
        <rFont val="Arial"/>
        <family val="2"/>
      </rPr>
      <t xml:space="preserve">
  </t>
    </r>
    <r>
      <rPr>
        <b/>
        <sz val="8"/>
        <rFont val="Arial"/>
        <family val="2"/>
      </rPr>
      <t>Navigate side bar to Project 
  Request
  Beaumont Laboratory Project 
  Request</t>
    </r>
  </si>
  <si>
    <r>
      <t xml:space="preserve">Email NOTIFICATIONS
When IT staff assigned,
</t>
    </r>
    <r>
      <rPr>
        <sz val="8"/>
        <rFont val="Arial"/>
        <family val="2"/>
      </rPr>
      <t>Administrator, Supervisor/Owner (Initiator)</t>
    </r>
  </si>
  <si>
    <r>
      <t>Email:</t>
    </r>
    <r>
      <rPr>
        <sz val="8"/>
        <rFont val="Arial"/>
        <family val="2"/>
      </rPr>
      <t xml:space="preserve"> "The following IT staff have been assigned to the test launch [File Name], Share Point ID# [insert ID#]:  [insert assigned IT staff names]."</t>
    </r>
  </si>
  <si>
    <r>
      <t>Email:</t>
    </r>
    <r>
      <rPr>
        <sz val="8"/>
        <rFont val="Arial"/>
        <family val="2"/>
      </rPr>
      <t xml:space="preserve"> "The responsible Supervisor tabs for the test launch [File Name] and Share Point ID# [insert ID#] are completed."</t>
    </r>
  </si>
  <si>
    <r>
      <t>Email</t>
    </r>
    <r>
      <rPr>
        <sz val="8"/>
        <rFont val="Arial"/>
        <family val="2"/>
      </rPr>
      <t>: "The Revenue Cycle tab for the test launch [File Name] and Share Point ID# [insert ID#] is completed."</t>
    </r>
  </si>
  <si>
    <r>
      <t xml:space="preserve">Email: </t>
    </r>
    <r>
      <rPr>
        <sz val="8"/>
        <rFont val="Arial"/>
        <family val="2"/>
      </rPr>
      <t>"The test launch [File Name] and Share Point ID# [insert ID#] has been completed by IT."</t>
    </r>
  </si>
  <si>
    <r>
      <t xml:space="preserve">Supervisor/Owner (Initiator) [he/she who submits request] will receive a reponse from IT's </t>
    </r>
    <r>
      <rPr>
        <i/>
        <sz val="8"/>
        <rFont val="Arial"/>
        <family val="2"/>
      </rPr>
      <t>BL Project Request</t>
    </r>
    <r>
      <rPr>
        <sz val="8"/>
        <rFont val="Arial"/>
        <family val="2"/>
      </rPr>
      <t>.</t>
    </r>
  </si>
  <si>
    <r>
      <t>When Committee approval, Administrator</t>
    </r>
    <r>
      <rPr>
        <sz val="8"/>
        <rFont val="Arial"/>
        <family val="2"/>
      </rPr>
      <t xml:space="preserve"> sends Email notification to Supervisor and/or Owner (Initiator), and Barb Shaub</t>
    </r>
  </si>
  <si>
    <r>
      <t xml:space="preserve">Email NOTIFICATIONS to:
</t>
    </r>
    <r>
      <rPr>
        <sz val="8"/>
        <rFont val="Arial"/>
        <family val="2"/>
      </rPr>
      <t>Gary Anderson, Larry Collins
for financial analysis and presentation to Finance Committee.</t>
    </r>
  </si>
  <si>
    <r>
      <t>Email:</t>
    </r>
    <r>
      <rPr>
        <sz val="8"/>
        <rFont val="Arial"/>
        <family val="2"/>
      </rPr>
      <t xml:space="preserve">  "A [request type] test launch has been intiated: [File Name] and Share Point ID# [insert ID#]. Please complete your site's information in the file."</t>
    </r>
  </si>
  <si>
    <r>
      <t xml:space="preserve">Email NOTIFICATIONS to:
</t>
    </r>
    <r>
      <rPr>
        <sz val="8"/>
        <rFont val="Arial"/>
        <family val="2"/>
      </rPr>
      <t>Isabel Gauss and Nancy Klenner
for presentation to Operations Committee.</t>
    </r>
  </si>
  <si>
    <r>
      <t>Email</t>
    </r>
    <r>
      <rPr>
        <sz val="8"/>
        <rFont val="Arial"/>
        <family val="2"/>
      </rPr>
      <t>:  "A [request type] test launch has been intiated: [File Name]. This request may affect POC testing." Explain.</t>
    </r>
  </si>
  <si>
    <r>
      <t>Email NOTIFICATIONS</t>
    </r>
    <r>
      <rPr>
        <sz val="8"/>
        <rFont val="Arial"/>
        <family val="2"/>
      </rPr>
      <t xml:space="preserve">
If SOFT test code for RO Processing for </t>
    </r>
    <r>
      <rPr>
        <b/>
        <sz val="8"/>
        <rFont val="Arial"/>
        <family val="2"/>
      </rPr>
      <t>DI/PVT</t>
    </r>
    <r>
      <rPr>
        <sz val="8"/>
        <rFont val="Arial"/>
        <family val="2"/>
      </rPr>
      <t xml:space="preserve"> pre-analytics, contact IT for test code. Then notify Debbie Auerbach with test code.</t>
    </r>
  </si>
  <si>
    <r>
      <t>Email to Debbie Auerbach:</t>
    </r>
    <r>
      <rPr>
        <sz val="8"/>
        <rFont val="Arial"/>
        <family val="2"/>
      </rPr>
      <t xml:space="preserve">  "A [request type] test launch has been intiated: [File Name]. The SOFT test code for RO Processing for DI/PVT pre-analytics is [insert code] ."</t>
    </r>
  </si>
  <si>
    <r>
      <t>Email:</t>
    </r>
    <r>
      <rPr>
        <sz val="8"/>
        <rFont val="Arial"/>
        <family val="2"/>
      </rPr>
      <t xml:space="preserve"> "The Supervisor tabs for the test launch [File Name] and Share Point ID# [insert ID#] are completed."</t>
    </r>
  </si>
  <si>
    <r>
      <t>Email:</t>
    </r>
    <r>
      <rPr>
        <sz val="8"/>
        <rFont val="Arial"/>
        <family val="2"/>
      </rPr>
      <t xml:space="preserve">  "A [request type] test launch has been intiated: [File Name] and Share Point ID# [insert ID#]."</t>
    </r>
  </si>
  <si>
    <r>
      <t xml:space="preserve">Email NOTIFICATIONS
When IT staff assigned,
</t>
    </r>
    <r>
      <rPr>
        <sz val="8"/>
        <rFont val="Arial"/>
        <family val="2"/>
      </rPr>
      <t>Barb Shaub</t>
    </r>
  </si>
  <si>
    <r>
      <t>Email NOTIFICATIONS</t>
    </r>
    <r>
      <rPr>
        <sz val="8"/>
        <rFont val="Arial"/>
        <family val="2"/>
      </rPr>
      <t xml:space="preserve">
Barb Shaub</t>
    </r>
  </si>
  <si>
    <r>
      <t xml:space="preserve">Email: </t>
    </r>
    <r>
      <rPr>
        <sz val="8"/>
        <rFont val="Arial"/>
        <family val="2"/>
      </rPr>
      <t xml:space="preserve"> "A [request type] test launch has been intiated: [File Name] and Share Point ID# [insert ID#]."</t>
    </r>
  </si>
  <si>
    <r>
      <t>Email NOTIFICATIONS
When IT staff assigned,</t>
    </r>
    <r>
      <rPr>
        <sz val="8"/>
        <rFont val="Arial"/>
        <family val="2"/>
      </rPr>
      <t xml:space="preserve">
Jennifer Knowles</t>
    </r>
  </si>
  <si>
    <r>
      <t>IT NOTIFICATION</t>
    </r>
    <r>
      <rPr>
        <sz val="8"/>
        <rFont val="Arial"/>
        <family val="2"/>
      </rPr>
      <t xml:space="preserve">
Submit Request to MyProjects online form
   Inside Beaumont
  Departments&gt; IT
Navigate side bar to Project Request
Beaumont Laboratory Project Request</t>
    </r>
  </si>
  <si>
    <t>Operations planning</t>
  </si>
  <si>
    <t>New</t>
  </si>
  <si>
    <t>Communications Workflow</t>
  </si>
  <si>
    <t>Purchasing Review</t>
  </si>
  <si>
    <t>ATLAS</t>
  </si>
  <si>
    <t>EPIC</t>
  </si>
  <si>
    <t>Post Live Review</t>
  </si>
  <si>
    <t>Milestone</t>
  </si>
  <si>
    <t>R</t>
  </si>
  <si>
    <t>n</t>
  </si>
  <si>
    <t>?</t>
  </si>
  <si>
    <t>JKL</t>
  </si>
  <si>
    <t>Clinical Element change</t>
  </si>
  <si>
    <t>Inactivate/Modify Sendout</t>
  </si>
  <si>
    <t>Profile Change</t>
  </si>
  <si>
    <t>LTD Only</t>
  </si>
  <si>
    <t>Regulatory or Code Change</t>
  </si>
  <si>
    <t>Owner</t>
  </si>
  <si>
    <t>Adminstrator</t>
  </si>
  <si>
    <t>CPC Review</t>
  </si>
  <si>
    <t>Lab Validation</t>
  </si>
  <si>
    <t>FEMR</t>
  </si>
  <si>
    <t xml:space="preserve">Milestone Owner </t>
  </si>
  <si>
    <t>Physician
champion</t>
  </si>
  <si>
    <t>Yes</t>
  </si>
  <si>
    <t>Complete</t>
  </si>
  <si>
    <t>Does this test affect POC testing?</t>
  </si>
  <si>
    <t>Is there a patent tied to this test in any way?</t>
  </si>
  <si>
    <t>Current Sendout Test?</t>
  </si>
  <si>
    <t>Purchasing</t>
  </si>
  <si>
    <t>External contractual/support change anticipated?</t>
  </si>
  <si>
    <t>Admin Communications</t>
  </si>
  <si>
    <t>Royal Oak</t>
  </si>
  <si>
    <t>Troy</t>
  </si>
  <si>
    <t>Grosse Pointe</t>
  </si>
  <si>
    <t>Staffing Costs</t>
  </si>
  <si>
    <t>Construction Costs</t>
  </si>
  <si>
    <t>Date notified Debbie Auerbach with code.</t>
  </si>
  <si>
    <t>Test Review
H44 - H65</t>
  </si>
  <si>
    <t>Numeric</t>
  </si>
  <si>
    <t>In Progress</t>
  </si>
  <si>
    <t>Alpha numeric</t>
  </si>
  <si>
    <t>Hold</t>
  </si>
  <si>
    <t>Free Text</t>
  </si>
  <si>
    <t>Approved</t>
  </si>
  <si>
    <t>No</t>
  </si>
  <si>
    <t>Test AAOE1</t>
  </si>
  <si>
    <t>Test AAOE2</t>
  </si>
  <si>
    <t>Test AAOE3</t>
  </si>
  <si>
    <t>Test AAOE4</t>
  </si>
  <si>
    <t>Test AAOE5</t>
  </si>
  <si>
    <t>Required</t>
  </si>
  <si>
    <t>External</t>
  </si>
  <si>
    <t>Test AAOE6</t>
  </si>
  <si>
    <t>Not Required</t>
  </si>
  <si>
    <t>Test AAOE7</t>
  </si>
  <si>
    <t xml:space="preserve">Source1 </t>
  </si>
  <si>
    <t>Source2</t>
  </si>
  <si>
    <t>Source3</t>
  </si>
  <si>
    <t>Source4</t>
  </si>
  <si>
    <t>Source5</t>
  </si>
  <si>
    <t>Source6</t>
  </si>
  <si>
    <t>Source7</t>
  </si>
  <si>
    <t>Source8</t>
  </si>
  <si>
    <t>Source9</t>
  </si>
  <si>
    <t>Source10</t>
  </si>
  <si>
    <t>Source11</t>
  </si>
  <si>
    <t>Source12</t>
  </si>
  <si>
    <t>Source13</t>
  </si>
  <si>
    <t>Source14</t>
  </si>
  <si>
    <t>Rev Cycle</t>
  </si>
  <si>
    <t>Finance</t>
  </si>
  <si>
    <t>QA/Profile Review</t>
  </si>
  <si>
    <t>Business Analysis/
Requirements</t>
  </si>
  <si>
    <t>Software/Hardware changes/requirements?</t>
  </si>
  <si>
    <t>Fianancial Analysis</t>
  </si>
  <si>
    <t>Transport/transport supplies ?</t>
  </si>
  <si>
    <t>Test Analysis /Build</t>
  </si>
  <si>
    <t>AAOE Questions/Response/Codes</t>
  </si>
  <si>
    <t>Specimen Type 1</t>
  </si>
  <si>
    <t>Specimen Type 2</t>
  </si>
  <si>
    <t>Specimen Type 3</t>
  </si>
  <si>
    <t>Owner
Purchasing</t>
  </si>
  <si>
    <t>Owner
Purchasing
Finance</t>
  </si>
  <si>
    <t>Owner
Finance</t>
  </si>
  <si>
    <t>Finance
Rev Cycle</t>
  </si>
  <si>
    <t>Owner
Rev Cycle</t>
  </si>
  <si>
    <t>Proposed Staff Changes?</t>
  </si>
  <si>
    <t>DI/PVT pre-analytics review</t>
  </si>
  <si>
    <t>IT Lab Admin</t>
  </si>
  <si>
    <t>Lab AOE Code</t>
  </si>
  <si>
    <t>Operations Planning/
Requirements</t>
  </si>
  <si>
    <t>Owner
Administrator
Report Builder</t>
  </si>
  <si>
    <t>Lab  Code</t>
  </si>
  <si>
    <t>Specimen Type 4</t>
  </si>
  <si>
    <t>Specimen Type 5</t>
  </si>
  <si>
    <t>Specimen Type 6</t>
  </si>
  <si>
    <t>Ventana</t>
  </si>
  <si>
    <t>Outreach Collection</t>
  </si>
  <si>
    <t>Project Management
Assess checklist</t>
  </si>
  <si>
    <t>HIS code
 (EAP) ADM Team
(IT)</t>
  </si>
  <si>
    <t>Field Type</t>
  </si>
  <si>
    <t>Field Requirement</t>
  </si>
  <si>
    <t>Field Reportability</t>
  </si>
  <si>
    <t>Field Trending Capability</t>
  </si>
  <si>
    <t>LOINC Code</t>
  </si>
  <si>
    <t>Field Text</t>
  </si>
  <si>
    <t>Interna;</t>
  </si>
  <si>
    <t>Identify Incomplete Worklist(s)</t>
  </si>
  <si>
    <t>Kickoff Mtg  Date</t>
  </si>
  <si>
    <t xml:space="preserve"> Content /
Process Step</t>
  </si>
  <si>
    <t>Integrated build/
Integrated validation</t>
  </si>
  <si>
    <t>Sales/Customer Service</t>
  </si>
  <si>
    <t>Rev Cycle Mgr</t>
  </si>
  <si>
    <t>Compendium review</t>
  </si>
  <si>
    <t>All</t>
  </si>
  <si>
    <t xml:space="preserve">Test Kickoff  Project </t>
  </si>
  <si>
    <t>Test Volumes (See marketing analysis)</t>
  </si>
  <si>
    <t>Financial Analysis Required?</t>
  </si>
  <si>
    <t>Business- Operations  REPORTING review</t>
  </si>
  <si>
    <t>Note Invitees and meeting schedule</t>
  </si>
  <si>
    <t>Specimen Source information</t>
  </si>
  <si>
    <t>Label  Requirements</t>
  </si>
  <si>
    <t>Test AAOE8</t>
  </si>
  <si>
    <t>Specimen Information Requirements</t>
  </si>
  <si>
    <t>Results field build required</t>
  </si>
  <si>
    <t>Order Schedule Info: Timed, STAT,Routine</t>
  </si>
  <si>
    <t>Note invitees, attendees and standing meeting schedule at right.</t>
  </si>
  <si>
    <t>Test Planning   
 Preliminary Information</t>
  </si>
  <si>
    <t>Project Management</t>
  </si>
  <si>
    <t>Test Planning   
Revenue Cycle</t>
  </si>
  <si>
    <t>Test Planning
Compliance/Requisition</t>
  </si>
  <si>
    <t>Billing  Validation</t>
  </si>
  <si>
    <t>Communication
Publication Update</t>
  </si>
  <si>
    <t xml:space="preserve">Alias; Synonyms </t>
  </si>
  <si>
    <t>Specimen Site</t>
  </si>
  <si>
    <t xml:space="preserve">Site1 </t>
  </si>
  <si>
    <t>Site2</t>
  </si>
  <si>
    <t>Site3</t>
  </si>
  <si>
    <t>Site4</t>
  </si>
  <si>
    <t>Site5</t>
  </si>
  <si>
    <t>Site6</t>
  </si>
  <si>
    <t>Site7</t>
  </si>
  <si>
    <t>Site8</t>
  </si>
  <si>
    <t>Site9</t>
  </si>
  <si>
    <t>Site10</t>
  </si>
  <si>
    <t>Site11</t>
  </si>
  <si>
    <t>Site12</t>
  </si>
  <si>
    <t>Site13</t>
  </si>
  <si>
    <t>Site14</t>
  </si>
  <si>
    <t>Collection Label</t>
  </si>
  <si>
    <t>Specimen Type
 (Owner)</t>
  </si>
  <si>
    <t>Volume
 required
 (Owner)</t>
  </si>
  <si>
    <t>Collapse with other test?
 (Owner)</t>
  </si>
  <si>
    <t>Tube /container type(s)
 (Owner)</t>
  </si>
  <si>
    <t>Does this require Aliquot Label</t>
  </si>
  <si>
    <t>Are there unique tracking requirements</t>
  </si>
  <si>
    <t xml:space="preserve">
Lab Validation
Post Go-Live</t>
  </si>
  <si>
    <t>LTD Coordinator</t>
  </si>
  <si>
    <t>Produce information  and notify Client Services Coordinator with update information</t>
  </si>
  <si>
    <t>Update Procedure Manual</t>
  </si>
  <si>
    <t>Laboratory Bulletin: External communicatioin</t>
  </si>
  <si>
    <t>Related Coordination</t>
  </si>
  <si>
    <t xml:space="preserve">Lab  validation sign off
</t>
  </si>
  <si>
    <t>Codes to  Inactivate;
Obsolete codes to deactivate?</t>
  </si>
  <si>
    <t>Is a CPT code(s) review required?</t>
  </si>
  <si>
    <t>Return to checklist page</t>
  </si>
  <si>
    <t>If Stat, follow approval process,
Update STAT  list</t>
  </si>
  <si>
    <t>Lab Release Notes:
 Internal Communication Distribution list</t>
  </si>
  <si>
    <t>Enter projected LIVE date</t>
  </si>
  <si>
    <t>X</t>
  </si>
  <si>
    <t>Owner
Physician
champion</t>
  </si>
  <si>
    <t>Owner
Client Svc
Revenue Cycle
IT Lab Admin</t>
  </si>
  <si>
    <t>IT Admin
Client Svc</t>
  </si>
  <si>
    <t>Additional hospital user education requirements
Communication with Nurse educators</t>
  </si>
  <si>
    <t>IT Admin contact</t>
  </si>
  <si>
    <t>If Reflex testing is affected,  follow approval process,
Update Reflex test   list</t>
  </si>
  <si>
    <t>I f critical value list is affected, follow approval process,
Update the Critical Value list</t>
  </si>
  <si>
    <t>Owner
Operations/ Store Room/Sales</t>
  </si>
  <si>
    <t>4 weeks out</t>
  </si>
  <si>
    <t>Date TLC initiated</t>
  </si>
  <si>
    <t>Procedure (Test) Name</t>
  </si>
  <si>
    <t>Soft LIS contact</t>
  </si>
  <si>
    <t>Billing contact</t>
  </si>
  <si>
    <t>Purchasing contact</t>
  </si>
  <si>
    <t>Compliance contact</t>
  </si>
  <si>
    <t>Test Launch Checklist
Work Plan</t>
  </si>
  <si>
    <t>Soft LIS</t>
  </si>
  <si>
    <t>Owner
Soft LIS</t>
  </si>
  <si>
    <t>Owner
Soft LIS
IT LAB Admin</t>
  </si>
  <si>
    <t>Owner
Soft LIS
IT LAB Admin
Purchasing</t>
  </si>
  <si>
    <t>Owner
Soft LIS
Finance</t>
  </si>
  <si>
    <t>Owner/
Soft LIS/
LAB IT Admin</t>
  </si>
  <si>
    <t>Soft GENE</t>
  </si>
  <si>
    <t>Soft PATH</t>
  </si>
  <si>
    <t>Owner/
Soft LIS Builder
LAB IT Admin</t>
  </si>
  <si>
    <t>Owner 
Rev Cycle 
Soft LIS</t>
  </si>
  <si>
    <t>Contact date  IT for 
Soft/EPIC code</t>
  </si>
  <si>
    <t>Soft code
(LAB Soft IT)</t>
  </si>
  <si>
    <t>Test Code ID Review
Orderable Test ID Soft</t>
  </si>
  <si>
    <t xml:space="preserve">Owner/
Soft LIS Builder
</t>
  </si>
  <si>
    <t>Owner/
Soft LIS Builder</t>
  </si>
  <si>
    <t>Are multiple lab areas affected? If yes,
identify Soft Module(s)/ Labs  affected</t>
  </si>
  <si>
    <t>Soft AR edits</t>
  </si>
  <si>
    <t>Soft LIS / IT Admin</t>
  </si>
  <si>
    <t>IT Admin</t>
  </si>
  <si>
    <t>Compliance</t>
  </si>
  <si>
    <t>Filter columns at line 20 to provide role-specific view.</t>
  </si>
  <si>
    <t>** Complete top of form before continuing  **</t>
  </si>
  <si>
    <t>***   STOP   ***</t>
  </si>
  <si>
    <t>Revenue</t>
  </si>
  <si>
    <t>Quality
Assurance</t>
  </si>
  <si>
    <t>Client
Services</t>
  </si>
  <si>
    <t>Duration
work days</t>
  </si>
  <si>
    <t>Initiation</t>
  </si>
  <si>
    <t>Communication
Tree</t>
  </si>
  <si>
    <t>Concept
&amp;
Design</t>
  </si>
  <si>
    <t>Go-live on  MM/DD/YY</t>
  </si>
  <si>
    <t>* Information that does not readily conform to the field</t>
  </si>
  <si>
    <t xml:space="preserve"> space can be pasted to an additional tab and noted.</t>
  </si>
  <si>
    <t>Owner = the name(s) of Supervisor and/or Medical Tech II</t>
  </si>
  <si>
    <t>Owner name(s)</t>
  </si>
  <si>
    <t>Initiated on MM/DD/YY</t>
  </si>
  <si>
    <t>Enter the Share Point number of this Test Launch Checklist</t>
  </si>
  <si>
    <t>TLC ID #</t>
  </si>
  <si>
    <t>Procedure (test) Name of the ORDERABLE test</t>
  </si>
  <si>
    <t>Content</t>
  </si>
  <si>
    <t>Task
Deliverable</t>
  </si>
  <si>
    <t>Enter IT Admin contact name</t>
  </si>
  <si>
    <t>Enter Soft LIS contact name</t>
  </si>
  <si>
    <t>Enter Billing contact name</t>
  </si>
  <si>
    <t>Enter Purchasing contact name</t>
  </si>
  <si>
    <t>Enter Compliance  contact name</t>
  </si>
  <si>
    <t>Task
Assignment</t>
  </si>
  <si>
    <t>Status
of each
item</t>
  </si>
  <si>
    <t>CPC approvals may be required.  Follow policy.
If indicated, then include CPC Approval Date, plus any CPC details.</t>
  </si>
  <si>
    <t>Test Launch Checklist
Share Point ID Number
and notes to document.</t>
  </si>
  <si>
    <t>CPC Approval Date
and
any extra CPC details.</t>
  </si>
  <si>
    <t>Please, restrict your TLC information entries
to only use the boxes shaded PALE YELLOW.</t>
  </si>
  <si>
    <r>
      <t>Password on cells to prevent accidental corruption = "</t>
    </r>
    <r>
      <rPr>
        <b/>
        <sz val="12"/>
        <color indexed="8"/>
        <rFont val="Calibri"/>
        <family val="2"/>
      </rPr>
      <t>TLC</t>
    </r>
    <r>
      <rPr>
        <sz val="12"/>
        <color indexed="8"/>
        <rFont val="Calibri"/>
        <family val="2"/>
      </rPr>
      <t>"</t>
    </r>
  </si>
  <si>
    <t>yes</t>
  </si>
  <si>
    <t>n/a</t>
  </si>
  <si>
    <t>Percent (%) of 
Test Launch Checklist
complete =</t>
  </si>
  <si>
    <t>Purchase</t>
  </si>
  <si>
    <t>in progress</t>
  </si>
  <si>
    <t>Summary</t>
  </si>
  <si>
    <t>TLC #</t>
  </si>
  <si>
    <t>WLT/CM #</t>
  </si>
  <si>
    <t>WLT / CM #</t>
  </si>
  <si>
    <t>Workload Tracker / Change Management Share Pointe ID #</t>
  </si>
  <si>
    <t>*  Filter columns at line 23 to provide role-specific view.</t>
  </si>
  <si>
    <t>* Supervisor initiates by completing lines 3 through 17.</t>
  </si>
  <si>
    <t>Space to add details. 
If no details nesessary, then enter "ok"</t>
  </si>
  <si>
    <t>complete</t>
  </si>
  <si>
    <r>
      <rPr>
        <b/>
        <sz val="12"/>
        <color indexed="8"/>
        <rFont val="Calibri"/>
        <family val="2"/>
      </rPr>
      <t xml:space="preserve">Is this a new test?  NO or YES
</t>
    </r>
    <r>
      <rPr>
        <sz val="12"/>
        <color indexed="8"/>
        <rFont val="Calibri"/>
        <family val="2"/>
      </rPr>
      <t>All new tests require completed 
Business Plan and Marketing Analysis.</t>
    </r>
  </si>
  <si>
    <t>no</t>
  </si>
  <si>
    <r>
      <rPr>
        <b/>
        <sz val="12"/>
        <color indexed="8"/>
        <rFont val="Calibri"/>
        <family val="2"/>
      </rPr>
      <t>Does test require an Operations Plan?  NO or YES</t>
    </r>
    <r>
      <rPr>
        <sz val="12"/>
        <color indexed="8"/>
        <rFont val="Calibri"/>
        <family val="2"/>
      </rPr>
      <t xml:space="preserve">
New tests require an operations plan.</t>
    </r>
  </si>
  <si>
    <t>TR + GP</t>
  </si>
  <si>
    <t>Identify campus laboratories that participate.</t>
  </si>
  <si>
    <t>Test Price:  Price sensitivity.
Financial Analysis notes:</t>
  </si>
  <si>
    <t>Test Cost per procedure =</t>
  </si>
  <si>
    <t>TR + RO</t>
  </si>
  <si>
    <t>GP + RO</t>
  </si>
  <si>
    <t>Is a supply change anticipated?</t>
  </si>
  <si>
    <t>Is a reagent change anticipated?</t>
  </si>
  <si>
    <r>
      <rPr>
        <b/>
        <sz val="12"/>
        <color indexed="8"/>
        <rFont val="Calibri"/>
        <family val="2"/>
      </rPr>
      <t>Does change require a Purchase review? NO or YES</t>
    </r>
    <r>
      <rPr>
        <sz val="12"/>
        <color indexed="8"/>
        <rFont val="Calibri"/>
        <family val="2"/>
      </rPr>
      <t xml:space="preserve">
All New tests require a purchase review.</t>
    </r>
  </si>
  <si>
    <t>Other purchase</t>
  </si>
  <si>
    <t>If a Financial Analysis is required, then enter 
completion DATE of Financial Analysis review =</t>
  </si>
  <si>
    <t>If a Purchase Review is required, then enter 
completion DATE of Purchase review =</t>
  </si>
  <si>
    <t>Soft LAB</t>
  </si>
  <si>
    <t>Soft BANK</t>
  </si>
  <si>
    <t>Soft MICRO</t>
  </si>
  <si>
    <t>New ID code for ORDERABLE test</t>
  </si>
  <si>
    <t xml:space="preserve"> Are there Billing  Issues for review?:
Payor, Reimbursement 
Enter Revenue Cycle and Billing notes:</t>
  </si>
  <si>
    <t>Owner
Compliance</t>
  </si>
  <si>
    <r>
      <rPr>
        <b/>
        <sz val="12"/>
        <color indexed="8"/>
        <rFont val="Calibri"/>
        <family val="2"/>
      </rPr>
      <t>Requisition Review</t>
    </r>
    <r>
      <rPr>
        <sz val="12"/>
        <color indexed="8"/>
        <rFont val="Calibri"/>
        <family val="2"/>
      </rPr>
      <t xml:space="preserve">
Q.A. of paper requisitions affected by change:</t>
    </r>
  </si>
  <si>
    <t>Range Name</t>
  </si>
  <si>
    <t>Launch Requirement</t>
  </si>
  <si>
    <t>Administrator</t>
  </si>
  <si>
    <t>Lab Supervisor / Owner (Initiator)</t>
  </si>
  <si>
    <t>BLS QA</t>
  </si>
  <si>
    <t>SOFT Analyst</t>
  </si>
  <si>
    <t>IT Admin Analyst</t>
  </si>
  <si>
    <t>Coordinate committee approvals
Initiate Purchasing and Financial analysis</t>
  </si>
  <si>
    <t>Monthly go-live cycle begins the first Monday each month for the following month.  
Review the test list for go-live.
Consult Sharepoint site and TLC files for listed tests.
Review identified clients affected.
Conduct profile notification procedures
Deter</t>
  </si>
  <si>
    <t>Inactivate-Modify sendout</t>
  </si>
  <si>
    <t>Coordinate committee approvals (if applicable)</t>
  </si>
  <si>
    <t>Review identified clients affected
Conduct profile notification procedures
Determine and resolve impact to requisitions</t>
  </si>
  <si>
    <t>Clinical Element Change</t>
  </si>
  <si>
    <t>Publish bulletins
Update LTD</t>
  </si>
  <si>
    <t>Assign resources
Coordinate per checklist procedures
Enter Assigned LIVE Date to Test Launch file and Sharepoint
If required, inactivate appropriate code(s).</t>
  </si>
  <si>
    <t>Update LTD</t>
  </si>
  <si>
    <t xml:space="preserve">Profile </t>
  </si>
  <si>
    <t>Monthly go-live cycle begins the first Monday each month for the following month.  
Review the test list for go-live.
Consult Sharepoint site and TLC files for listed tests.
Verify CPT codes on "Profile" tab
Analysis; Comment</t>
  </si>
  <si>
    <t>Initiate test launch form
Complete HOME 
Complete Lab MyProjects
Obtain clinical approval
Audit rollover result
Review identified clients affected
Conduct profile notification procedures</t>
  </si>
  <si>
    <t>Create profile and validate  in SOFT TEST
Obtain Change Mgmnt Approval
Enter Assigned LIVE Date to Test Launch file and Sharepoint
Make change in LIVE
Monitor for related  issues</t>
  </si>
  <si>
    <t>LTD change only</t>
  </si>
  <si>
    <t>Complete HOME 
Identify LTD information
Facilitate Admin Communication notifications</t>
  </si>
  <si>
    <t>Review for effect to systems</t>
  </si>
  <si>
    <t>Obtain pathologist approval
Update LTD</t>
  </si>
  <si>
    <t>d13</t>
  </si>
  <si>
    <t>d14</t>
  </si>
  <si>
    <t>d15</t>
  </si>
  <si>
    <t>d16</t>
  </si>
  <si>
    <t>d17</t>
  </si>
  <si>
    <t>d18</t>
  </si>
  <si>
    <t>d19</t>
  </si>
  <si>
    <t>d21</t>
  </si>
  <si>
    <t>Launch link</t>
  </si>
  <si>
    <t>Request Owner</t>
  </si>
  <si>
    <t>Test Launch Home
Purchasing
FA</t>
  </si>
  <si>
    <t>Supervisor
Supervisor2-SOFTLIS
LTD
Admin Communications
If Applicable, Purchasing and FA
(work with Administrator)</t>
  </si>
  <si>
    <t>Charge Codes-Rev Cycle</t>
  </si>
  <si>
    <t>Test Launch Home</t>
  </si>
  <si>
    <t>Supervisor2-SOFTLIS
IT Analysis</t>
  </si>
  <si>
    <t>IT Analysis</t>
  </si>
  <si>
    <t>LTD
Admin Communications</t>
  </si>
  <si>
    <t>Supervisor
Supervisor2-SOFTLIS
LTD
Admin Communications
If Applicable, Purchasing and FA (work with Administrator)</t>
  </si>
  <si>
    <t>Purchasing
FA</t>
  </si>
  <si>
    <t>Supervisor
Supervisor2-SOFTLIS
LTD
Admin Communications
If Applicable, Purchasing and FA(work with Administrator)</t>
  </si>
  <si>
    <t>Test Launch Home
Charge Codes-Rev Cycle</t>
  </si>
  <si>
    <t>Test Launch Home
BLS QA-Profile</t>
  </si>
  <si>
    <t>Test Launch Home
LTD
Admin Communications</t>
  </si>
  <si>
    <t>LTD
Admin Communications
Determine required notification to IT</t>
  </si>
  <si>
    <t>Bltestlaunch</t>
  </si>
  <si>
    <t>Accounting_Request_for_Information</t>
  </si>
  <si>
    <t>='Definitions-Support'!$N$8</t>
  </si>
  <si>
    <t>Assigned_Supervisor</t>
  </si>
  <si>
    <t>='Start Basic Information'!$F$8</t>
  </si>
  <si>
    <t>CPT_Code_Request</t>
  </si>
  <si>
    <t>='Rev Cycle'!$B$14:$G$29</t>
  </si>
  <si>
    <t>CPT_Codes</t>
  </si>
  <si>
    <t>='Rev Cycle'!$B$17:$B$25</t>
  </si>
  <si>
    <t>Department_Name</t>
  </si>
  <si>
    <t>='Start Basic Information'!$E$8</t>
  </si>
  <si>
    <t>FA_Status</t>
  </si>
  <si>
    <t>=FA!$G$7</t>
  </si>
  <si>
    <t>Initiator</t>
  </si>
  <si>
    <t>='Start Basic Information'!$F$5</t>
  </si>
  <si>
    <t>Initiator_Information</t>
  </si>
  <si>
    <t>='Start Basic Information'!$B$2:$F$16</t>
  </si>
  <si>
    <t>Inpatient_Vol</t>
  </si>
  <si>
    <t>='Rev Cycle'!#REF!</t>
  </si>
  <si>
    <t>Launch_link</t>
  </si>
  <si>
    <t>='Definitions-Support'!$C$15:$L$20</t>
  </si>
  <si>
    <t>Launch_Requirement</t>
  </si>
  <si>
    <t>='Definitions-Support'!$C$3:$L$9</t>
  </si>
  <si>
    <t>Outpatient_Vol</t>
  </si>
  <si>
    <t>Outreach_Vol</t>
  </si>
  <si>
    <t>Owner_values</t>
  </si>
  <si>
    <t>='Definitions-Support'!$B$51:$B$56</t>
  </si>
  <si>
    <t>Request_Owner</t>
  </si>
  <si>
    <t>='Start Basic Information'!$D$8</t>
  </si>
  <si>
    <t>Request_Type</t>
  </si>
  <si>
    <t>='Start Basic Information'!$B$8</t>
  </si>
  <si>
    <t>Rev_Cycle_Status</t>
  </si>
  <si>
    <t>='Rev Cycle'!$G$7</t>
  </si>
  <si>
    <t>Test_Description</t>
  </si>
  <si>
    <t>='Start Basic Information'!$B$14</t>
  </si>
  <si>
    <t>Test_Name</t>
  </si>
  <si>
    <t>='Start Basic Information'!$B$5</t>
  </si>
  <si>
    <t>Test_Validation</t>
  </si>
  <si>
    <t>='Definitions-Support'!$B$43:$C$48</t>
  </si>
  <si>
    <t>Profile</t>
  </si>
  <si>
    <t>Owner_Validation</t>
  </si>
  <si>
    <t>Larry Collins</t>
  </si>
  <si>
    <t>Isabel Gauss</t>
  </si>
  <si>
    <t>Steve Stasiw</t>
  </si>
  <si>
    <t>Sherri D'Anna</t>
  </si>
  <si>
    <t>Nancy Klenner</t>
  </si>
  <si>
    <t>Don Henderson</t>
  </si>
  <si>
    <t>protection password</t>
  </si>
  <si>
    <t>BLtestlaunch</t>
  </si>
  <si>
    <r>
      <t xml:space="preserve">Obtain/coordinate Test information 
 Complete </t>
    </r>
    <r>
      <rPr>
        <b/>
        <sz val="8"/>
        <rFont val="Tahoma"/>
        <family val="2"/>
      </rPr>
      <t xml:space="preserve">HOME </t>
    </r>
    <r>
      <rPr>
        <sz val="8"/>
        <rFont val="Tahoma"/>
        <family val="2"/>
      </rPr>
      <t xml:space="preserve">
 Consult Administrator re: </t>
    </r>
    <r>
      <rPr>
        <b/>
        <sz val="8"/>
        <rFont val="Tahoma"/>
        <family val="2"/>
      </rPr>
      <t>FA, Purchasing</t>
    </r>
    <r>
      <rPr>
        <sz val="8"/>
        <rFont val="Tahoma"/>
        <family val="2"/>
      </rPr>
      <t xml:space="preserve">
 </t>
    </r>
    <r>
      <rPr>
        <b/>
        <sz val="8"/>
        <rFont val="Tahoma"/>
        <family val="2"/>
      </rPr>
      <t>Supervisor</t>
    </r>
    <r>
      <rPr>
        <sz val="8"/>
        <rFont val="Tahoma"/>
        <family val="2"/>
      </rPr>
      <t xml:space="preserve">: Complete Test Description Scope/Detail 
                     As Applicable (FA,Purchasing): Production Info
                                        </t>
    </r>
  </si>
  <si>
    <r>
      <t xml:space="preserve">Monthly go-live cycle begins the first Monday each month for the following month.  
Review the test list for go-live.
Consult Sharepoint site and TLC files for listed tests..  
Update code requirement on </t>
    </r>
    <r>
      <rPr>
        <b/>
        <sz val="8"/>
        <rFont val="Tahoma"/>
        <family val="2"/>
      </rPr>
      <t xml:space="preserve">Charge Code Rev </t>
    </r>
    <r>
      <rPr>
        <sz val="8"/>
        <rFont val="Tahoma"/>
        <family val="2"/>
      </rPr>
      <t>tab.
Provide requested code /comple</t>
    </r>
  </si>
  <si>
    <r>
      <t xml:space="preserve">Assign resources (IT Analysis)
Complete checklist requirements: including
Build in SOFT TEST
Coordinate clinical validation 
Obtain Change Mgmnt Approval
Enter Assigned LIVE Date to Test Launch file and Sharepoint
</t>
    </r>
    <r>
      <rPr>
        <b/>
        <sz val="8"/>
        <rFont val="Tahoma"/>
        <family val="2"/>
      </rPr>
      <t>Notify Lab account Maintenance for req ch</t>
    </r>
  </si>
  <si>
    <r>
      <t xml:space="preserve">Assign resources
</t>
    </r>
    <r>
      <rPr>
        <b/>
        <sz val="8"/>
        <rFont val="Tahoma"/>
        <family val="2"/>
      </rPr>
      <t>Coordinate per IT checklist procedures</t>
    </r>
    <r>
      <rPr>
        <sz val="8"/>
        <rFont val="Tahoma"/>
        <family val="2"/>
      </rPr>
      <t xml:space="preserve">
Validate results,reports per IT checklist
</t>
    </r>
    <r>
      <rPr>
        <b/>
        <sz val="8"/>
        <rFont val="Tahoma"/>
        <family val="2"/>
      </rPr>
      <t>Validate FEMR compendium(s)
Post-Live:  Monitor for related  issues</t>
    </r>
    <r>
      <rPr>
        <sz val="8"/>
        <rFont val="Tahoma"/>
        <family val="2"/>
      </rPr>
      <t xml:space="preserve">
</t>
    </r>
    <r>
      <rPr>
        <b/>
        <sz val="8"/>
        <rFont val="Tahoma"/>
        <family val="2"/>
      </rPr>
      <t/>
    </r>
  </si>
  <si>
    <r>
      <t xml:space="preserve">Monthly go-live cycle begins the first Monday each month for the following month.  
Review the test list for go-live.
Facilitate </t>
    </r>
    <r>
      <rPr>
        <b/>
        <sz val="8"/>
        <rFont val="Tahoma"/>
        <family val="2"/>
      </rPr>
      <t xml:space="preserve">Admin Communications </t>
    </r>
    <r>
      <rPr>
        <sz val="8"/>
        <rFont val="Tahoma"/>
        <family val="2"/>
      </rPr>
      <t xml:space="preserve">
Publish bulletins
Update LTD</t>
    </r>
  </si>
  <si>
    <r>
      <t xml:space="preserve">Obtain/coordinate Test information
Complete </t>
    </r>
    <r>
      <rPr>
        <b/>
        <sz val="8"/>
        <rFont val="Tahoma"/>
        <family val="2"/>
      </rPr>
      <t xml:space="preserve">HOME </t>
    </r>
    <r>
      <rPr>
        <sz val="8"/>
        <rFont val="Tahoma"/>
        <family val="2"/>
      </rPr>
      <t xml:space="preserve">
</t>
    </r>
    <r>
      <rPr>
        <b/>
        <sz val="8"/>
        <rFont val="Tahoma"/>
        <family val="2"/>
      </rPr>
      <t>Supervisor:</t>
    </r>
    <r>
      <rPr>
        <sz val="8"/>
        <rFont val="Tahoma"/>
        <family val="2"/>
      </rPr>
      <t xml:space="preserve">  Complete Test Description Scope/Detail 
                        Complete LIT and LIS Summary / Codes
Initiate Test Launch/My Projects
Build in SOFT TEST
Complete</t>
    </r>
    <r>
      <rPr>
        <b/>
        <sz val="8"/>
        <rFont val="Tahoma"/>
        <family val="2"/>
      </rPr>
      <t xml:space="preserve"> Supervisor: Validation </t>
    </r>
    <r>
      <rPr>
        <sz val="8"/>
        <rFont val="Tahoma"/>
        <family val="2"/>
      </rPr>
      <t>- Revie</t>
    </r>
  </si>
  <si>
    <r>
      <t xml:space="preserve">Assign resources
Coordinate per checklist procedures
</t>
    </r>
    <r>
      <rPr>
        <b/>
        <sz val="8"/>
        <rFont val="Tahoma"/>
        <family val="2"/>
      </rPr>
      <t>If required, inactivate appropriate code(s).</t>
    </r>
    <r>
      <rPr>
        <sz val="8"/>
        <rFont val="Tahoma"/>
        <family val="2"/>
      </rPr>
      <t xml:space="preserve">
Monitor for related  issues</t>
    </r>
  </si>
  <si>
    <r>
      <t xml:space="preserve">Assign resources
</t>
    </r>
    <r>
      <rPr>
        <b/>
        <sz val="8"/>
        <rFont val="Tahoma"/>
        <family val="2"/>
      </rPr>
      <t>Coordinate per IT checklist procedures</t>
    </r>
    <r>
      <rPr>
        <sz val="8"/>
        <rFont val="Tahoma"/>
        <family val="2"/>
      </rPr>
      <t xml:space="preserve">
Validate results,reports per IT checklist
</t>
    </r>
    <r>
      <rPr>
        <b/>
        <sz val="8"/>
        <rFont val="Tahoma"/>
        <family val="2"/>
      </rPr>
      <t>Validate FEMR compendium(s)</t>
    </r>
    <r>
      <rPr>
        <sz val="8"/>
        <rFont val="Tahoma"/>
        <family val="2"/>
      </rPr>
      <t xml:space="preserve">
</t>
    </r>
    <r>
      <rPr>
        <b/>
        <sz val="8"/>
        <rFont val="Tahoma"/>
        <family val="2"/>
      </rPr>
      <t/>
    </r>
  </si>
  <si>
    <r>
      <t xml:space="preserve">Obtain/coordinate Test information 
 Complete </t>
    </r>
    <r>
      <rPr>
        <b/>
        <sz val="8"/>
        <rFont val="Tahoma"/>
        <family val="2"/>
      </rPr>
      <t xml:space="preserve">HOME </t>
    </r>
    <r>
      <rPr>
        <sz val="8"/>
        <rFont val="Tahoma"/>
        <family val="2"/>
      </rPr>
      <t xml:space="preserve">
 </t>
    </r>
    <r>
      <rPr>
        <b/>
        <sz val="8"/>
        <rFont val="Tahoma"/>
        <family val="2"/>
      </rPr>
      <t>Supervisor</t>
    </r>
    <r>
      <rPr>
        <sz val="8"/>
        <rFont val="Tahoma"/>
        <family val="2"/>
      </rPr>
      <t xml:space="preserve">: Complete Test Description Scope/Detail 
                     Complete LIT and LIS Summary / Codes
 </t>
    </r>
    <r>
      <rPr>
        <b/>
        <sz val="8"/>
        <rFont val="Tahoma"/>
        <family val="2"/>
      </rPr>
      <t>Supervisor2-SOFTLIS</t>
    </r>
    <r>
      <rPr>
        <sz val="8"/>
        <rFont val="Tahoma"/>
        <family val="2"/>
      </rPr>
      <t xml:space="preserve"> 
                      Review Pre Analytic as applicable 
             </t>
    </r>
  </si>
  <si>
    <r>
      <t xml:space="preserve">Assign resources
Complete checklist requirements: including
Build in SOFT TEST
Coordinate clinical validation 
Obtain Change Mgmnt Approval
Enter Assigned LIVE Date to Test Launch file and Sharepoint
</t>
    </r>
    <r>
      <rPr>
        <b/>
        <sz val="8"/>
        <rFont val="Tahoma"/>
        <family val="2"/>
      </rPr>
      <t>Notify Lab account Maintenance for req changes</t>
    </r>
    <r>
      <rPr>
        <sz val="8"/>
        <rFont val="Tahoma"/>
        <family val="2"/>
      </rPr>
      <t xml:space="preserve">
Make cha</t>
    </r>
  </si>
  <si>
    <r>
      <t xml:space="preserve">Assign resources
</t>
    </r>
    <r>
      <rPr>
        <b/>
        <sz val="8"/>
        <rFont val="Tahoma"/>
        <family val="2"/>
      </rPr>
      <t>Coordinate per IT checklist procedures</t>
    </r>
    <r>
      <rPr>
        <sz val="8"/>
        <rFont val="Tahoma"/>
        <family val="2"/>
      </rPr>
      <t xml:space="preserve">
Validate results,reports per IT checklist
</t>
    </r>
    <r>
      <rPr>
        <b/>
        <sz val="8"/>
        <rFont val="Tahoma"/>
        <family val="2"/>
      </rPr>
      <t>Validate FEMR compendium</t>
    </r>
    <r>
      <rPr>
        <sz val="8"/>
        <rFont val="Tahoma"/>
        <family val="2"/>
      </rPr>
      <t xml:space="preserve">
</t>
    </r>
    <r>
      <rPr>
        <b/>
        <sz val="8"/>
        <rFont val="Tahoma"/>
        <family val="2"/>
      </rPr>
      <t>Update profile analysis for BLS QA</t>
    </r>
    <r>
      <rPr>
        <sz val="8"/>
        <rFont val="Tahoma"/>
        <family val="2"/>
      </rPr>
      <t xml:space="preserve"> </t>
    </r>
  </si>
  <si>
    <r>
      <t xml:space="preserve">Request committee approval(s) (if applicable)
Initiate test launch HOME 
 Complete </t>
    </r>
    <r>
      <rPr>
        <b/>
        <sz val="8"/>
        <rFont val="Tahoma"/>
        <family val="2"/>
      </rPr>
      <t>HOME
 Charge Code Cycle</t>
    </r>
    <r>
      <rPr>
        <sz val="8"/>
        <rFont val="Tahoma"/>
        <family val="2"/>
      </rPr>
      <t xml:space="preserve">
MyProjects with change(s) for codes, charges
Build in SOFT TEST 
Build in SOFT LIVE
Coordinate validation.
Review </t>
    </r>
    <r>
      <rPr>
        <b/>
        <sz val="8"/>
        <rFont val="Tahoma"/>
        <family val="2"/>
      </rPr>
      <t>Supervisor: validation</t>
    </r>
    <r>
      <rPr>
        <sz val="8"/>
        <rFont val="Tahoma"/>
        <family val="2"/>
      </rPr>
      <t xml:space="preserve">
Monitor for</t>
    </r>
  </si>
  <si>
    <r>
      <t xml:space="preserve">Assign resources
</t>
    </r>
    <r>
      <rPr>
        <b/>
        <sz val="8"/>
        <rFont val="Tahoma"/>
        <family val="2"/>
      </rPr>
      <t>Coordinate per IT checklist procedures</t>
    </r>
    <r>
      <rPr>
        <sz val="8"/>
        <rFont val="Tahoma"/>
        <family val="2"/>
      </rPr>
      <t xml:space="preserve">
Validate results,reports per IT checklist</t>
    </r>
    <r>
      <rPr>
        <sz val="8"/>
        <rFont val="Tahoma"/>
        <family val="2"/>
      </rPr>
      <t xml:space="preserve">
</t>
    </r>
    <r>
      <rPr>
        <b/>
        <sz val="8"/>
        <rFont val="Tahoma"/>
        <family val="2"/>
      </rPr>
      <t/>
    </r>
  </si>
  <si>
    <r>
      <t xml:space="preserve">Assign resources
</t>
    </r>
    <r>
      <rPr>
        <b/>
        <sz val="8"/>
        <rFont val="Tahoma"/>
        <family val="2"/>
      </rPr>
      <t>Coordinate per IT checklist</t>
    </r>
    <r>
      <rPr>
        <sz val="8"/>
        <rFont val="Tahoma"/>
        <family val="2"/>
      </rPr>
      <t xml:space="preserve"> procedures
Validate results,reports per IT checklist
Validate FEMR compendium
</t>
    </r>
    <r>
      <rPr>
        <b/>
        <sz val="8"/>
        <rFont val="Tahoma"/>
        <family val="2"/>
      </rPr>
      <t/>
    </r>
  </si>
  <si>
    <t xml:space="preserve">  Test_Name</t>
  </si>
  <si>
    <t>Initiator/Owner</t>
  </si>
  <si>
    <t>Administrator/Other</t>
  </si>
  <si>
    <t>Department Name</t>
  </si>
  <si>
    <t>Technical Bulletin</t>
  </si>
  <si>
    <t>Date Distribution Completed</t>
  </si>
  <si>
    <t>New Test Bulletin</t>
  </si>
  <si>
    <t>Modified Test Status</t>
  </si>
  <si>
    <t>Deleted Test Status</t>
  </si>
  <si>
    <t>Other Communications</t>
  </si>
  <si>
    <t>Place an "X" next to each item(s) that the test change will affect and send notification to specified individual</t>
  </si>
  <si>
    <t>Owner Notification</t>
  </si>
  <si>
    <t>Date sent</t>
  </si>
  <si>
    <t>Electronic Signature</t>
  </si>
  <si>
    <t>Owner Date Completed</t>
  </si>
  <si>
    <t>"X" mark</t>
  </si>
  <si>
    <t>College of American Pathologists (CAP)</t>
  </si>
  <si>
    <t>Menu change notice</t>
  </si>
  <si>
    <t>Proficiency Testing</t>
  </si>
  <si>
    <t>Critical Call List</t>
  </si>
  <si>
    <t>Procedure</t>
  </si>
  <si>
    <t>Status</t>
  </si>
  <si>
    <t>Stat Test List</t>
  </si>
  <si>
    <t>1) Obtain approval from site section pathologists</t>
  </si>
  <si>
    <t>1)</t>
  </si>
  <si>
    <t>Reflex Testing</t>
  </si>
  <si>
    <t>2) RO Secretary draft</t>
  </si>
  <si>
    <t>2)</t>
  </si>
  <si>
    <t>3) Site medical directors approvals</t>
  </si>
  <si>
    <t>3)</t>
  </si>
  <si>
    <t>4) RO Secretary final</t>
  </si>
  <si>
    <t>4)</t>
  </si>
  <si>
    <t>Lab Requisitions</t>
  </si>
  <si>
    <t>Laboratory Educational Material</t>
  </si>
  <si>
    <t>Posters</t>
  </si>
  <si>
    <t xml:space="preserve">Blood Culture </t>
  </si>
  <si>
    <t xml:space="preserve">Do the Math </t>
  </si>
  <si>
    <t xml:space="preserve">Make the Right Choice!  </t>
  </si>
  <si>
    <t xml:space="preserve">Order of Draw </t>
  </si>
  <si>
    <t xml:space="preserve">Specimen Labeling </t>
  </si>
  <si>
    <t xml:space="preserve">Specimen Transport </t>
  </si>
  <si>
    <t xml:space="preserve">Swabs don't do the job…  </t>
  </si>
  <si>
    <t>The Good, the Bad, the Ugly</t>
  </si>
  <si>
    <t>Brochures, Cards, Pamphlets</t>
  </si>
  <si>
    <t>Coagulation Testing Guidelines</t>
  </si>
  <si>
    <t>Chemistry Panels</t>
  </si>
  <si>
    <t>Patient's Guide to Laboratory Tests</t>
  </si>
  <si>
    <t>Manuals</t>
  </si>
  <si>
    <t>Ambulatory Phlebotomy Manual</t>
  </si>
  <si>
    <t>Inpatient Phlebotomy Manual</t>
  </si>
  <si>
    <t>Specimen Collection Manual</t>
  </si>
  <si>
    <t>Halogen</t>
  </si>
  <si>
    <t>Lab Spec 005</t>
  </si>
  <si>
    <t>Lab Specimen Collection: Proper Patient ID, Specimen Collection and Labeling (references LTD, order of draw)</t>
  </si>
  <si>
    <t>Lab Spec 011</t>
  </si>
  <si>
    <t>Lab Spec 008
Lab Spec 010 (Outreach)</t>
  </si>
  <si>
    <t>Lab Specimen Collection: Urine Specimens (Inpatient &amp; Ambulatory) (references Urinalysis, Urine C&amp;S, 24 Hr Urines - primarily proper specimen contianer and volume)</t>
  </si>
  <si>
    <t>Lab Spec 012</t>
  </si>
  <si>
    <t>VALIDATION LISTS</t>
  </si>
  <si>
    <t>Critical Call, STAT list and</t>
  </si>
  <si>
    <t>Reflex Testing      E31-E34</t>
  </si>
  <si>
    <t>In progress</t>
  </si>
  <si>
    <t>COMPLETE</t>
  </si>
  <si>
    <r>
      <t>Administration Communications</t>
    </r>
    <r>
      <rPr>
        <b/>
        <sz val="12"/>
        <color indexed="48"/>
        <rFont val="Tahoma"/>
        <family val="2"/>
      </rPr>
      <t xml:space="preserve">
</t>
    </r>
    <r>
      <rPr>
        <b/>
        <sz val="12"/>
        <color indexed="53"/>
        <rFont val="Tahoma"/>
        <family val="2"/>
      </rPr>
      <t>Lab Supervisor: Enter Technical Bulletin status in Gold highlighted fields
Lab Supervisor: Complete Yellow highlighted fields
Communications Owner: Complete Green highlighted fields
Website Secretary: Complete Orange highligh</t>
    </r>
  </si>
  <si>
    <t>TEST LAUNCH CHECKLIST COMMUNICATIONS</t>
  </si>
  <si>
    <t>Email NOTIFICATIONS BASED ON REQUEST TYPE</t>
  </si>
  <si>
    <t>Responsible Person for Tabs</t>
  </si>
  <si>
    <t>Tabs Responsible Person</t>
  </si>
  <si>
    <t>Request Type</t>
  </si>
  <si>
    <t>NEW
All proposed new tests are to be
presented to CPC for medical review
and approval prior to initiating any developmental work.</t>
  </si>
  <si>
    <t>IT NOTIFICATION
Submit Request to MyProjects online form
   Inside Beaumont
   Departments &gt; IT
   Navigate side bar to Project 
   Request
   Beaumont Laboratory Project 
   Request</t>
  </si>
  <si>
    <t>If approved by CPC, financial analysis presented to Finance Committee for approval.</t>
  </si>
  <si>
    <t>If approved by Finance Committee, presented to Operations Committee for review of standardization.</t>
  </si>
  <si>
    <t>NEW
continued</t>
  </si>
  <si>
    <t>Once approved by all Committees, Test Launch Checklist is initiated.</t>
  </si>
  <si>
    <t>CONTACT Assigned IT Staff when ready for IT to begin work.</t>
  </si>
  <si>
    <t>CONTACT Natalie Luke to notify of intent to begin work.</t>
  </si>
  <si>
    <t>Email NOTIFICATIONS
When responsible Supervisor tabs COMPLETE:
Administrator
Patrick Flynn 
Admin Communication Notifications
If applicable, RO, Troy, GP supervisor(s)</t>
  </si>
  <si>
    <t>Email NOTIFICATIONS
When IT Analysis is COMPLETE:
Administrator, Supervisor/Owner (Initiator), Natalie Luke</t>
  </si>
  <si>
    <t>New Test</t>
  </si>
  <si>
    <t>INACTIVATE-MODIFY SEND OUT
Determined by Yvonne Posey, MD and Joel Waddington if presentation to CPC, Finance and/or Operations Committee is needed.</t>
  </si>
  <si>
    <t>CONTACT Natalie Luketo notify of intent to begin work if change affects Outreach clients.</t>
  </si>
  <si>
    <t>Email NOTIFICATIONS
When responsible Supervisor tabs COMPLETE:
Administrator
Patrick Flynn 
Admin Communication Notifications</t>
  </si>
  <si>
    <t>INACTIVATE-MODIFY SEND OUT</t>
  </si>
  <si>
    <t>CLINICAL ELEMENT CHANGE
If medical necessity or medical input is needed, submit to CPC for review/approval.</t>
  </si>
  <si>
    <t>IT NOTIFICATION
Submit Request to MyProjects online form
   Inside Beaumont
   Departments &gt; IT
   Navigate side bar to Project
   Request
   Beaumont Laboratory Project 
   Request</t>
  </si>
  <si>
    <t>If there is a financial change to the test, Gary Anderson is notified.</t>
  </si>
  <si>
    <t>If test will be run at all sites or in addition to RO and there is non-standardization, Isabel Gauss and Nancy Klenner is notified.</t>
  </si>
  <si>
    <t>CONTACT Natalie Luke to notify of intent to begin work if change affects Outreach clients.</t>
  </si>
  <si>
    <t>CLINICAL ELEMENT CHANGE
continued</t>
  </si>
  <si>
    <t>Email NOTIFICATIONS
When IT Analysis is COMPLETE:
Administrator, Owner, Natalie Luke</t>
  </si>
  <si>
    <t>CLINICAL ELEMENT CHANGE</t>
  </si>
  <si>
    <t>REGULATORY OR CODE CHANGE
Determined by Barb Shaub if presentation to CPC, Finance and/or Operations Committee is needed.</t>
  </si>
  <si>
    <t>Email NOTIFICATIONS
Patrick Flynn, 
If applicable: Administrator, Supervisor/Owner (Initiator)</t>
  </si>
  <si>
    <t>IT NOTIFICATION
Submit Request to MyProjects online form
   Inside Beaumont
  Departments&gt; IT
Navigate side bar to Project Request
Beaumont Laboratory Project Request</t>
  </si>
  <si>
    <t>Email NOTIFICATIONS
When IT Analysis is COMPLETE:
Barb Shaub
If applicable: Administrator, Supervisor/Owner (Initiator), Natalie Luke</t>
  </si>
  <si>
    <t>REGULATORY OR CODE CHANGE</t>
  </si>
  <si>
    <t>PROFILE
No Committee approval needed.</t>
  </si>
  <si>
    <t>Electronic Medical record Interfaces</t>
  </si>
  <si>
    <t>For  information requested below, complete  at right for each Soft LIS module/interface affected.</t>
  </si>
  <si>
    <t>Identify group tests and individual components-&gt;</t>
  </si>
  <si>
    <t>Is there a similar test to model ?</t>
  </si>
  <si>
    <t xml:space="preserve"> Results field:  notes to builder</t>
  </si>
  <si>
    <t xml:space="preserve">Identify Performing Workstation(s)  </t>
  </si>
  <si>
    <t>Notes:</t>
  </si>
  <si>
    <t xml:space="preserve">Test Validation </t>
  </si>
  <si>
    <t xml:space="preserve">Lab Report validation
</t>
  </si>
  <si>
    <t>Identify relevant educational materials and  consult applicable best practice committees for update.  Committee structure  and roster can be found online at http://employee.beaumont.edu/portal/pls/portal/ip30dev.page_pkg.page?xid=lab_beaumont
Look for:  
Beaumont Laboratory Committees drop-down: 
BL.CM.005 – Beaumont Laboratory Best Practices Committees.
All brochures, cards, pamphets, posters, .</t>
  </si>
  <si>
    <t xml:space="preserve">Total QC/ QC </t>
  </si>
  <si>
    <t>QC Code</t>
  </si>
  <si>
    <t>QC name</t>
  </si>
  <si>
    <t>Mean, Range or Keypad</t>
  </si>
  <si>
    <t>Instrument</t>
  </si>
  <si>
    <t>Workstation</t>
  </si>
  <si>
    <t>Test QC1</t>
  </si>
  <si>
    <t>Test QC2</t>
  </si>
  <si>
    <t>Test QC3</t>
  </si>
  <si>
    <t>Test QC4</t>
  </si>
  <si>
    <t>Verify requisition plan is in place.</t>
  </si>
  <si>
    <t>Notify Nancy Ramirez ,Katalin Miklos for for Halogen educational module content</t>
  </si>
  <si>
    <t>Client Svc
Sales/Marketing</t>
  </si>
  <si>
    <t>Sales/Customer Service
            Compendium distribution process
            Client profile change process
            Marketing/ Publication updates</t>
  </si>
  <si>
    <t>Purpose:    1)  CPC Agenda Proposal
                         2)  Optimize Test Workflow
                         3)  Clinical Improvement
                         4)  Competitive Advantage</t>
  </si>
  <si>
    <t>Is the test MDCH reportable?</t>
  </si>
  <si>
    <r>
      <rPr>
        <b/>
        <sz val="12"/>
        <color indexed="8"/>
        <rFont val="Calibri"/>
        <family val="2"/>
      </rPr>
      <t>CAP Notifications: Proficiency Testing &amp; Lab Activity Menu</t>
    </r>
    <r>
      <rPr>
        <sz val="12"/>
        <color indexed="8"/>
        <rFont val="Calibri"/>
        <family val="2"/>
      </rPr>
      <t xml:space="preserve">
-Notify quality coordinator for your division
-Provide date CAP was notified, test name, methodology and department name 
</t>
    </r>
  </si>
  <si>
    <t>New SOFT ID code for ORDERABLE test</t>
  </si>
  <si>
    <t>Order code LOINC  code</t>
  </si>
  <si>
    <t>SNOMED code</t>
  </si>
  <si>
    <t>Thorough description of
new or modified test.  Please indicate if New, Modification, or Inactivate</t>
  </si>
  <si>
    <t>AOE Question Text
(Include exact wording)</t>
  </si>
  <si>
    <t>AOE Response 
Prompt(s)
Enter responses separated by comma.
 (200 character limit for FEMR)</t>
  </si>
  <si>
    <t>Response Required at OE?
Y/N</t>
  </si>
  <si>
    <t>LOINC(order code)</t>
  </si>
  <si>
    <r>
      <rPr>
        <b/>
        <sz val="12"/>
        <color indexed="8"/>
        <rFont val="Calibri"/>
        <family val="2"/>
      </rPr>
      <t xml:space="preserve">Checklist </t>
    </r>
    <r>
      <rPr>
        <sz val="12"/>
        <color indexed="8"/>
        <rFont val="Calibri"/>
        <family val="2"/>
      </rPr>
      <t xml:space="preserve">                1)  Confirm scope
</t>
    </r>
    <r>
      <rPr>
        <b/>
        <sz val="12"/>
        <color indexed="8"/>
        <rFont val="Calibri"/>
        <family val="2"/>
      </rPr>
      <t>Review:</t>
    </r>
    <r>
      <rPr>
        <sz val="12"/>
        <color indexed="8"/>
        <rFont val="Calibri"/>
        <family val="2"/>
      </rPr>
      <t xml:space="preserve">                    2)  Develop project plan
                                      3)  Timeline proposal
                                      4)  Sharepoint entry</t>
    </r>
  </si>
  <si>
    <t>OWNER:  Does this test Replace another test?</t>
  </si>
  <si>
    <t xml:space="preserve">
Soft LIS/
LAB IT Admin</t>
  </si>
  <si>
    <t>Provide CPT code, Update Share Point test launch (lines 59-61) to indicate when complete.</t>
  </si>
  <si>
    <t>LOINC ORDERABLE</t>
  </si>
  <si>
    <t>SNOMED</t>
  </si>
  <si>
    <t>Soft LIS Builder
LAB IT Admin</t>
  </si>
  <si>
    <t xml:space="preserve">
Soft LIS Builder
LAB IT Admin</t>
  </si>
  <si>
    <t xml:space="preserve">
Soft LIS Builder
</t>
  </si>
  <si>
    <t>Add-up Volume
(Builder/LIS)</t>
  </si>
  <si>
    <t>Label type
(Owner)</t>
  </si>
  <si>
    <t>Number Required
(Owner)</t>
  </si>
  <si>
    <t>Label Stock
(Owner)</t>
  </si>
  <si>
    <t>Label Information
(Owner)</t>
  </si>
  <si>
    <t>Field Code and Name
(Builder)</t>
  </si>
  <si>
    <t>Field Type
(Owner)</t>
  </si>
  <si>
    <t>Field Requirement
(Owner)</t>
  </si>
  <si>
    <t>Field Reportability
(Owner)</t>
  </si>
  <si>
    <t>Field Trending 
Capability
(Owner)</t>
  </si>
  <si>
    <t xml:space="preserve">
Lab Admin </t>
  </si>
  <si>
    <t>SOFT LIS
LAB Admin
Client Svc</t>
  </si>
  <si>
    <t>Test Name</t>
  </si>
  <si>
    <t>Update Status</t>
  </si>
  <si>
    <t>Effective date</t>
  </si>
  <si>
    <t>FOR Client Use
Interface Code mapping</t>
  </si>
  <si>
    <t>NOT For Client Use
Internal Beaumont Test Code</t>
  </si>
  <si>
    <t>Ask at Order Entry Questions with 
Expected Response</t>
  </si>
  <si>
    <t>Interface Mapping Codes/
Result Codes
(for trending by client if desired)</t>
  </si>
  <si>
    <t>Replaces test code
(INTERFACE CODE)</t>
  </si>
  <si>
    <t>CPT Code</t>
  </si>
  <si>
    <t>Additional Information</t>
  </si>
  <si>
    <t>AlphaNumeric</t>
  </si>
  <si>
    <t>compendium</t>
  </si>
  <si>
    <t>x</t>
  </si>
  <si>
    <t>******* STOP ********  Complete preliminary information in lines 3 through 18 prior to continuing.  Thank you    ************</t>
  </si>
  <si>
    <t>Source Name
(Soft LIS Builder)</t>
  </si>
  <si>
    <t>Interface Code
(Soft LIS Builder)</t>
  </si>
  <si>
    <t>Test ID
(IT / Epic)</t>
  </si>
  <si>
    <t>Test Code Name / Irr
(IT/Epic)</t>
  </si>
  <si>
    <t>Site Name
(Soft LIS Builder)</t>
  </si>
  <si>
    <t>IF Code
(Soft LIS Builder)</t>
  </si>
  <si>
    <t>SOFT Tube ID
(Soft LIS Builder)</t>
  </si>
  <si>
    <t>Field Code and Name
(Soft LIS Builder)</t>
  </si>
  <si>
    <t>LTD update required?  
Web Pag  DataTech:  Johnathan Stanczak</t>
  </si>
  <si>
    <t>Template</t>
  </si>
  <si>
    <t>Remedy request submitted</t>
  </si>
  <si>
    <t>Identify and enter related reference ID numbers for:
* Express * Remedys * Magic * Standard Change * Workload Tracker * Change Management * etc.</t>
  </si>
  <si>
    <t>Remedys #</t>
  </si>
  <si>
    <t>Remedy ID #</t>
  </si>
  <si>
    <t>Will schedule a meeting when this gets assigned to an LIS builder</t>
  </si>
  <si>
    <t>TBD</t>
  </si>
  <si>
    <t>Facility</t>
  </si>
  <si>
    <t>Address</t>
  </si>
  <si>
    <t>Site1</t>
  </si>
  <si>
    <r>
      <t xml:space="preserve">Email NOTIFICATIONS to:
</t>
    </r>
    <r>
      <rPr>
        <sz val="8"/>
        <rFont val="Arial"/>
        <family val="2"/>
      </rPr>
      <t>Administrator
CPC - 
to be placed on CPC agenda for presentation.</t>
    </r>
  </si>
  <si>
    <t xml:space="preserve">Determined by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</si>
</sst>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164" formatCode="&quot;$&quot;#,##0.00"/>
    <numFmt numFmtId="165" formatCode="m/d/yy\ h:mm\ AM/PM"/>
    <numFmt numFmtId="166" formatCode="mm/dd/yy"/>
    <numFmt numFmtId="167" formatCode="[$-F800]dddd\,\ mmmm\ dd\,\ yyyy"/>
  </numFmts>
  <fonts count="68" x14ac:knownFonts="1">
    <font>
      <sz val="11"/>
      <color theme="1"/>
      <name val="Calibri"/>
      <family val="2"/>
      <scheme val="minor"/>
    </font>
    <font>
      <sz val="11"/>
      <color indexed="8"/>
      <name val="Calibri"/>
      <family val="2"/>
    </font>
    <font>
      <b/>
      <sz val="9"/>
      <color indexed="81"/>
      <name val="Tahoma"/>
      <family val="2"/>
    </font>
    <font>
      <sz val="10"/>
      <name val="Arial"/>
      <family val="2"/>
    </font>
    <font>
      <b/>
      <sz val="10"/>
      <name val="Arial"/>
      <family val="2"/>
    </font>
    <font>
      <b/>
      <sz val="10"/>
      <color indexed="12"/>
      <name val="Arial"/>
      <family val="2"/>
    </font>
    <font>
      <sz val="12"/>
      <color indexed="81"/>
      <name val="Tahoma"/>
      <family val="2"/>
    </font>
    <font>
      <sz val="9"/>
      <color indexed="81"/>
      <name val="Tahoma"/>
      <family val="2"/>
    </font>
    <font>
      <b/>
      <sz val="12"/>
      <color indexed="81"/>
      <name val="Tahoma"/>
      <family val="2"/>
    </font>
    <font>
      <b/>
      <sz val="12"/>
      <color indexed="8"/>
      <name val="Calibri"/>
      <family val="2"/>
    </font>
    <font>
      <sz val="11"/>
      <color indexed="8"/>
      <name val="Calibri"/>
      <family val="2"/>
    </font>
    <font>
      <sz val="11"/>
      <color indexed="60"/>
      <name val="Calibri"/>
      <family val="2"/>
    </font>
    <font>
      <b/>
      <sz val="11"/>
      <color indexed="8"/>
      <name val="Calibri"/>
      <family val="2"/>
    </font>
    <font>
      <sz val="20"/>
      <color indexed="8"/>
      <name val="Wingdings 2"/>
      <family val="1"/>
      <charset val="2"/>
    </font>
    <font>
      <sz val="11"/>
      <name val="Calibri"/>
      <family val="2"/>
    </font>
    <font>
      <b/>
      <sz val="12"/>
      <name val="Calibri"/>
      <family val="2"/>
    </font>
    <font>
      <sz val="12"/>
      <name val="Calibri"/>
      <family val="2"/>
    </font>
    <font>
      <sz val="12"/>
      <color indexed="8"/>
      <name val="Calibri"/>
      <family val="2"/>
    </font>
    <font>
      <sz val="12"/>
      <color indexed="8"/>
      <name val="Wingdings 2"/>
      <family val="1"/>
      <charset val="2"/>
    </font>
    <font>
      <b/>
      <sz val="12"/>
      <color indexed="8"/>
      <name val="Wingdings 2"/>
      <family val="1"/>
      <charset val="2"/>
    </font>
    <font>
      <b/>
      <sz val="12"/>
      <color indexed="9"/>
      <name val="Calibri"/>
      <family val="2"/>
    </font>
    <font>
      <sz val="12"/>
      <color indexed="9"/>
      <name val="Calibri"/>
      <family val="2"/>
    </font>
    <font>
      <b/>
      <sz val="16"/>
      <color indexed="8"/>
      <name val="Calibri"/>
      <family val="2"/>
    </font>
    <font>
      <b/>
      <sz val="12"/>
      <color indexed="43"/>
      <name val="Calibri"/>
      <family val="2"/>
    </font>
    <font>
      <sz val="12"/>
      <color indexed="8"/>
      <name val="Wingdings"/>
      <charset val="2"/>
    </font>
    <font>
      <b/>
      <sz val="12"/>
      <color indexed="18"/>
      <name val="Calibri"/>
      <family val="2"/>
    </font>
    <font>
      <b/>
      <sz val="12"/>
      <color indexed="12"/>
      <name val="Calibri"/>
      <family val="2"/>
    </font>
    <font>
      <sz val="12"/>
      <name val="Arial"/>
      <family val="2"/>
    </font>
    <font>
      <b/>
      <sz val="12"/>
      <name val="Arial"/>
      <family val="2"/>
    </font>
    <font>
      <b/>
      <sz val="12"/>
      <color indexed="12"/>
      <name val="Arial"/>
      <family val="2"/>
    </font>
    <font>
      <sz val="12"/>
      <color indexed="18"/>
      <name val="Calibri"/>
      <family val="2"/>
    </font>
    <font>
      <sz val="26"/>
      <name val="Calibri"/>
      <family val="2"/>
    </font>
    <font>
      <b/>
      <sz val="8"/>
      <color indexed="8"/>
      <name val="Calibri"/>
      <family val="2"/>
    </font>
    <font>
      <b/>
      <sz val="50"/>
      <color indexed="8"/>
      <name val="Calibri"/>
      <family val="2"/>
    </font>
    <font>
      <sz val="8"/>
      <name val="Tahoma"/>
      <family val="2"/>
    </font>
    <font>
      <sz val="10"/>
      <name val="Arial"/>
      <family val="2"/>
    </font>
    <font>
      <u/>
      <sz val="10"/>
      <color indexed="12"/>
      <name val="Arial"/>
      <family val="2"/>
    </font>
    <font>
      <b/>
      <sz val="12"/>
      <name val="Tahoma"/>
      <family val="2"/>
    </font>
    <font>
      <b/>
      <sz val="10"/>
      <name val="Tahoma"/>
      <family val="2"/>
    </font>
    <font>
      <b/>
      <sz val="8"/>
      <name val="Tahoma"/>
      <family val="2"/>
    </font>
    <font>
      <b/>
      <sz val="12"/>
      <color indexed="48"/>
      <name val="Tahoma"/>
      <family val="2"/>
    </font>
    <font>
      <b/>
      <sz val="12"/>
      <color indexed="53"/>
      <name val="Tahoma"/>
      <family val="2"/>
    </font>
    <font>
      <b/>
      <sz val="10"/>
      <color indexed="12"/>
      <name val="Tahoma"/>
      <family val="2"/>
    </font>
    <font>
      <b/>
      <u/>
      <sz val="10"/>
      <color indexed="12"/>
      <name val="Arial"/>
      <family val="2"/>
    </font>
    <font>
      <b/>
      <sz val="12"/>
      <color indexed="10"/>
      <name val="Arial"/>
      <family val="2"/>
    </font>
    <font>
      <b/>
      <sz val="9"/>
      <name val="Arial"/>
      <family val="2"/>
    </font>
    <font>
      <sz val="9"/>
      <name val="Arial"/>
      <family val="2"/>
    </font>
    <font>
      <b/>
      <sz val="8"/>
      <name val="Arial"/>
      <family val="2"/>
    </font>
    <font>
      <sz val="8"/>
      <name val="Arial"/>
      <family val="2"/>
    </font>
    <font>
      <b/>
      <u/>
      <sz val="8"/>
      <name val="Arial"/>
      <family val="2"/>
    </font>
    <font>
      <i/>
      <sz val="8"/>
      <name val="Arial"/>
      <family val="2"/>
    </font>
    <font>
      <b/>
      <i/>
      <sz val="8"/>
      <name val="Arial"/>
      <family val="2"/>
    </font>
    <font>
      <sz val="8"/>
      <name val="Times New Roman"/>
      <family val="1"/>
    </font>
    <font>
      <u/>
      <sz val="8.4499999999999993"/>
      <color theme="10"/>
      <name val="Calibri"/>
      <family val="2"/>
    </font>
    <font>
      <sz val="12"/>
      <color rgb="FFFF0000"/>
      <name val="Calibri"/>
      <family val="2"/>
    </font>
    <font>
      <b/>
      <sz val="14"/>
      <color indexed="81"/>
      <name val="Courier New"/>
      <family val="3"/>
    </font>
    <font>
      <sz val="14"/>
      <color indexed="81"/>
      <name val="Courier New"/>
      <family val="3"/>
    </font>
    <font>
      <b/>
      <sz val="14"/>
      <color indexed="10"/>
      <name val="Tahoma"/>
      <family val="2"/>
    </font>
    <font>
      <b/>
      <sz val="12"/>
      <color indexed="10"/>
      <name val="Tahoma"/>
      <family val="2"/>
    </font>
    <font>
      <b/>
      <sz val="10"/>
      <color indexed="81"/>
      <name val="Courier New"/>
      <family val="3"/>
    </font>
    <font>
      <sz val="10"/>
      <color indexed="81"/>
      <name val="Courier New"/>
      <family val="3"/>
    </font>
    <font>
      <sz val="12"/>
      <color theme="1"/>
      <name val="Calibri"/>
      <family val="2"/>
    </font>
    <font>
      <b/>
      <sz val="12"/>
      <color theme="8" tint="-0.499984740745262"/>
      <name val="Calibri"/>
      <family val="2"/>
    </font>
    <font>
      <sz val="14"/>
      <color theme="1"/>
      <name val="Calibri"/>
      <family val="2"/>
    </font>
    <font>
      <b/>
      <sz val="12"/>
      <color indexed="60"/>
      <name val="Calibri"/>
      <family val="2"/>
    </font>
    <font>
      <b/>
      <sz val="12"/>
      <color theme="1"/>
      <name val="Calibri"/>
      <family val="2"/>
    </font>
    <font>
      <sz val="12"/>
      <color theme="1"/>
      <name val="Arial"/>
      <family val="2"/>
    </font>
    <font>
      <b/>
      <sz val="12"/>
      <color theme="1"/>
      <name val="Arial"/>
      <family val="2"/>
    </font>
  </fonts>
  <fills count="37">
    <fill>
      <patternFill patternType="none"/>
    </fill>
    <fill>
      <patternFill patternType="gray125"/>
    </fill>
    <fill>
      <patternFill patternType="solid">
        <fgColor indexed="9"/>
        <bgColor indexed="64"/>
      </patternFill>
    </fill>
    <fill>
      <patternFill patternType="solid">
        <fgColor indexed="45"/>
        <bgColor indexed="64"/>
      </patternFill>
    </fill>
    <fill>
      <patternFill patternType="solid">
        <fgColor indexed="23"/>
        <bgColor indexed="64"/>
      </patternFill>
    </fill>
    <fill>
      <patternFill patternType="solid">
        <fgColor indexed="60"/>
        <bgColor indexed="64"/>
      </patternFill>
    </fill>
    <fill>
      <patternFill patternType="solid">
        <fgColor indexed="26"/>
        <bgColor indexed="64"/>
      </patternFill>
    </fill>
    <fill>
      <patternFill patternType="mediumGray">
        <fgColor indexed="9"/>
        <bgColor indexed="22"/>
      </patternFill>
    </fill>
    <fill>
      <patternFill patternType="solid">
        <fgColor indexed="26"/>
        <bgColor indexed="9"/>
      </patternFill>
    </fill>
    <fill>
      <patternFill patternType="solid">
        <fgColor indexed="51"/>
        <bgColor indexed="64"/>
      </patternFill>
    </fill>
    <fill>
      <patternFill patternType="solid">
        <fgColor indexed="22"/>
        <bgColor indexed="64"/>
      </patternFill>
    </fill>
    <fill>
      <patternFill patternType="solid">
        <fgColor indexed="11"/>
        <bgColor indexed="64"/>
      </patternFill>
    </fill>
    <fill>
      <patternFill patternType="mediumGray">
        <fgColor indexed="9"/>
        <bgColor indexed="51"/>
      </patternFill>
    </fill>
    <fill>
      <patternFill patternType="solid">
        <fgColor indexed="43"/>
        <bgColor indexed="64"/>
      </patternFill>
    </fill>
    <fill>
      <patternFill patternType="solid">
        <fgColor indexed="17"/>
        <bgColor indexed="64"/>
      </patternFill>
    </fill>
    <fill>
      <patternFill patternType="solid">
        <fgColor indexed="41"/>
        <bgColor indexed="64"/>
      </patternFill>
    </fill>
    <fill>
      <patternFill patternType="solid">
        <fgColor indexed="47"/>
        <bgColor indexed="64"/>
      </patternFill>
    </fill>
    <fill>
      <patternFill patternType="solid">
        <fgColor indexed="22"/>
        <bgColor indexed="9"/>
      </patternFill>
    </fill>
    <fill>
      <patternFill patternType="solid">
        <fgColor indexed="9"/>
        <bgColor indexed="27"/>
      </patternFill>
    </fill>
    <fill>
      <patternFill patternType="solid">
        <fgColor indexed="44"/>
        <bgColor indexed="64"/>
      </patternFill>
    </fill>
    <fill>
      <patternFill patternType="solid">
        <fgColor indexed="51"/>
        <bgColor indexed="13"/>
      </patternFill>
    </fill>
    <fill>
      <patternFill patternType="solid">
        <fgColor indexed="13"/>
        <bgColor indexed="64"/>
      </patternFill>
    </fill>
    <fill>
      <patternFill patternType="solid">
        <fgColor indexed="53"/>
        <bgColor indexed="64"/>
      </patternFill>
    </fill>
    <fill>
      <patternFill patternType="solid">
        <fgColor indexed="63"/>
        <bgColor indexed="64"/>
      </patternFill>
    </fill>
    <fill>
      <patternFill patternType="solid">
        <fgColor indexed="26"/>
        <bgColor indexed="26"/>
      </patternFill>
    </fill>
    <fill>
      <patternFill patternType="solid">
        <fgColor indexed="55"/>
        <bgColor indexed="64"/>
      </patternFill>
    </fill>
    <fill>
      <patternFill patternType="solid">
        <fgColor theme="0"/>
        <bgColor indexed="64"/>
      </patternFill>
    </fill>
    <fill>
      <patternFill patternType="solid">
        <fgColor theme="8" tint="0.39997558519241921"/>
        <bgColor indexed="64"/>
      </patternFill>
    </fill>
    <fill>
      <patternFill patternType="solid">
        <fgColor theme="0" tint="-0.14999847407452621"/>
        <bgColor indexed="9"/>
      </patternFill>
    </fill>
    <fill>
      <patternFill patternType="solid">
        <fgColor theme="0" tint="-0.14999847407452621"/>
        <bgColor indexed="64"/>
      </patternFill>
    </fill>
    <fill>
      <patternFill patternType="solid">
        <fgColor theme="8" tint="0.39997558519241921"/>
        <bgColor indexed="9"/>
      </patternFill>
    </fill>
    <fill>
      <patternFill patternType="solid">
        <fgColor theme="0" tint="-4.9989318521683403E-2"/>
        <bgColor indexed="64"/>
      </patternFill>
    </fill>
    <fill>
      <patternFill patternType="mediumGray">
        <fgColor indexed="9"/>
        <bgColor theme="0" tint="-4.9989318521683403E-2"/>
      </patternFill>
    </fill>
    <fill>
      <patternFill patternType="solid">
        <fgColor theme="0" tint="-0.249977111117893"/>
        <bgColor indexed="64"/>
      </patternFill>
    </fill>
    <fill>
      <patternFill patternType="solid">
        <fgColor rgb="FFFFFFCC"/>
        <bgColor indexed="64"/>
      </patternFill>
    </fill>
    <fill>
      <patternFill patternType="mediumGray">
        <fgColor indexed="9"/>
        <bgColor theme="0" tint="-0.249977111117893"/>
      </patternFill>
    </fill>
    <fill>
      <patternFill patternType="solid">
        <fgColor theme="0" tint="-0.24994659260841701"/>
        <bgColor indexed="64"/>
      </patternFill>
    </fill>
  </fills>
  <borders count="188">
    <border>
      <left/>
      <right/>
      <top/>
      <bottom/>
      <diagonal/>
    </border>
    <border>
      <left/>
      <right style="thin">
        <color indexed="64"/>
      </right>
      <top/>
      <bottom/>
      <diagonal/>
    </border>
    <border>
      <left/>
      <right/>
      <top style="thin">
        <color indexed="64"/>
      </top>
      <bottom/>
      <diagonal/>
    </border>
    <border>
      <left/>
      <right/>
      <top/>
      <bottom style="thin">
        <color indexed="64"/>
      </bottom>
      <diagonal/>
    </border>
    <border>
      <left/>
      <right/>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style="hair">
        <color indexed="64"/>
      </right>
      <top style="thin">
        <color indexed="64"/>
      </top>
      <bottom style="hair">
        <color indexed="64"/>
      </bottom>
      <diagonal/>
    </border>
    <border>
      <left/>
      <right/>
      <top style="thick">
        <color indexed="12"/>
      </top>
      <bottom style="thick">
        <color indexed="12"/>
      </bottom>
      <diagonal/>
    </border>
    <border>
      <left style="thick">
        <color indexed="12"/>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top style="thin">
        <color indexed="64"/>
      </top>
      <bottom style="double">
        <color indexed="64"/>
      </bottom>
      <diagonal/>
    </border>
    <border>
      <left style="thick">
        <color indexed="12"/>
      </left>
      <right/>
      <top style="thick">
        <color indexed="12"/>
      </top>
      <bottom style="thick">
        <color indexed="12"/>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hair">
        <color indexed="64"/>
      </left>
      <right/>
      <top/>
      <bottom/>
      <diagonal/>
    </border>
    <border>
      <left style="hair">
        <color indexed="64"/>
      </left>
      <right/>
      <top/>
      <bottom style="hair">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ck">
        <color indexed="12"/>
      </left>
      <right/>
      <top style="thin">
        <color indexed="64"/>
      </top>
      <bottom style="double">
        <color indexed="64"/>
      </bottom>
      <diagonal/>
    </border>
    <border>
      <left/>
      <right/>
      <top style="thin">
        <color indexed="64"/>
      </top>
      <bottom style="double">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hair">
        <color indexed="64"/>
      </right>
      <top style="thick">
        <color indexed="12"/>
      </top>
      <bottom/>
      <diagonal/>
    </border>
    <border>
      <left style="thick">
        <color indexed="12"/>
      </left>
      <right style="hair">
        <color indexed="64"/>
      </right>
      <top style="thick">
        <color indexed="12"/>
      </top>
      <bottom style="thick">
        <color indexed="12"/>
      </bottom>
      <diagonal/>
    </border>
    <border>
      <left/>
      <right style="thick">
        <color indexed="12"/>
      </right>
      <top/>
      <bottom style="thick">
        <color indexed="12"/>
      </bottom>
      <diagonal/>
    </border>
    <border>
      <left style="thick">
        <color indexed="12"/>
      </left>
      <right/>
      <top/>
      <bottom style="thick">
        <color indexed="12"/>
      </bottom>
      <diagonal/>
    </border>
    <border>
      <left style="thick">
        <color indexed="12"/>
      </left>
      <right style="hair">
        <color indexed="64"/>
      </right>
      <top/>
      <bottom style="thick">
        <color indexed="12"/>
      </bottom>
      <diagonal/>
    </border>
    <border>
      <left style="hair">
        <color indexed="64"/>
      </left>
      <right style="hair">
        <color indexed="64"/>
      </right>
      <top/>
      <bottom style="thick">
        <color indexed="12"/>
      </bottom>
      <diagonal/>
    </border>
    <border>
      <left style="hair">
        <color indexed="64"/>
      </left>
      <right style="thick">
        <color indexed="12"/>
      </right>
      <top style="thick">
        <color indexed="12"/>
      </top>
      <bottom style="thick">
        <color indexed="12"/>
      </bottom>
      <diagonal/>
    </border>
    <border>
      <left style="thick">
        <color indexed="12"/>
      </left>
      <right style="hair">
        <color indexed="64"/>
      </right>
      <top style="thick">
        <color indexed="12"/>
      </top>
      <bottom/>
      <diagonal/>
    </border>
    <border>
      <left style="hair">
        <color indexed="64"/>
      </left>
      <right/>
      <top/>
      <bottom style="thick">
        <color indexed="12"/>
      </bottom>
      <diagonal/>
    </border>
    <border>
      <left style="thick">
        <color indexed="10"/>
      </left>
      <right/>
      <top style="thick">
        <color indexed="10"/>
      </top>
      <bottom/>
      <diagonal/>
    </border>
    <border>
      <left/>
      <right/>
      <top style="thick">
        <color indexed="10"/>
      </top>
      <bottom/>
      <diagonal/>
    </border>
    <border>
      <left/>
      <right style="thick">
        <color indexed="10"/>
      </right>
      <top style="thick">
        <color indexed="10"/>
      </top>
      <bottom/>
      <diagonal/>
    </border>
    <border>
      <left style="thick">
        <color indexed="10"/>
      </left>
      <right/>
      <top/>
      <bottom/>
      <diagonal/>
    </border>
    <border>
      <left/>
      <right style="thick">
        <color indexed="10"/>
      </right>
      <top/>
      <bottom/>
      <diagonal/>
    </border>
    <border>
      <left style="thick">
        <color indexed="10"/>
      </left>
      <right/>
      <top/>
      <bottom style="thick">
        <color indexed="10"/>
      </bottom>
      <diagonal/>
    </border>
    <border>
      <left/>
      <right/>
      <top/>
      <bottom style="thick">
        <color indexed="10"/>
      </bottom>
      <diagonal/>
    </border>
    <border>
      <left/>
      <right style="thick">
        <color indexed="10"/>
      </right>
      <top/>
      <bottom style="thick">
        <color indexed="10"/>
      </bottom>
      <diagonal/>
    </border>
    <border>
      <left/>
      <right style="thick">
        <color indexed="12"/>
      </right>
      <top style="thick">
        <color indexed="12"/>
      </top>
      <bottom style="thick">
        <color indexed="12"/>
      </bottom>
      <diagonal/>
    </border>
    <border>
      <left style="thick">
        <color indexed="64"/>
      </left>
      <right style="thick">
        <color indexed="64"/>
      </right>
      <top/>
      <bottom/>
      <diagonal/>
    </border>
    <border>
      <left style="thick">
        <color indexed="64"/>
      </left>
      <right style="thick">
        <color indexed="64"/>
      </right>
      <top/>
      <bottom style="thick">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style="hair">
        <color indexed="64"/>
      </left>
      <right/>
      <top/>
      <bottom style="thin">
        <color indexed="64"/>
      </bottom>
      <diagonal/>
    </border>
    <border>
      <left style="hair">
        <color indexed="64"/>
      </left>
      <right style="hair">
        <color indexed="64"/>
      </right>
      <top style="hair">
        <color indexed="64"/>
      </top>
      <bottom style="thick">
        <color indexed="64"/>
      </bottom>
      <diagonal/>
    </border>
    <border>
      <left style="hair">
        <color indexed="64"/>
      </left>
      <right style="hair">
        <color indexed="64"/>
      </right>
      <top style="hair">
        <color indexed="64"/>
      </top>
      <bottom/>
      <diagonal/>
    </border>
    <border>
      <left style="hair">
        <color indexed="64"/>
      </left>
      <right style="hair">
        <color indexed="64"/>
      </right>
      <top style="thick">
        <color indexed="64"/>
      </top>
      <bottom style="hair">
        <color indexed="64"/>
      </bottom>
      <diagonal/>
    </border>
    <border>
      <left/>
      <right style="thick">
        <color indexed="64"/>
      </right>
      <top style="thick">
        <color indexed="64"/>
      </top>
      <bottom/>
      <diagonal/>
    </border>
    <border>
      <left style="thick">
        <color indexed="64"/>
      </left>
      <right style="hair">
        <color indexed="64"/>
      </right>
      <top style="thick">
        <color indexed="64"/>
      </top>
      <bottom style="hair">
        <color indexed="64"/>
      </bottom>
      <diagonal/>
    </border>
    <border>
      <left style="thick">
        <color indexed="64"/>
      </left>
      <right style="hair">
        <color indexed="64"/>
      </right>
      <top style="hair">
        <color indexed="64"/>
      </top>
      <bottom style="hair">
        <color indexed="64"/>
      </bottom>
      <diagonal/>
    </border>
    <border>
      <left style="thick">
        <color indexed="64"/>
      </left>
      <right style="hair">
        <color indexed="64"/>
      </right>
      <top style="hair">
        <color indexed="64"/>
      </top>
      <bottom style="thick">
        <color indexed="64"/>
      </bottom>
      <diagonal/>
    </border>
    <border>
      <left style="hair">
        <color indexed="64"/>
      </left>
      <right/>
      <top style="thick">
        <color indexed="64"/>
      </top>
      <bottom style="hair">
        <color indexed="64"/>
      </bottom>
      <diagonal/>
    </border>
    <border>
      <left style="hair">
        <color indexed="64"/>
      </left>
      <right style="hair">
        <color indexed="64"/>
      </right>
      <top style="hair">
        <color indexed="64"/>
      </top>
      <bottom style="thick">
        <color indexed="10"/>
      </bottom>
      <diagonal/>
    </border>
    <border>
      <left style="thin">
        <color indexed="64"/>
      </left>
      <right style="thin">
        <color indexed="64"/>
      </right>
      <top style="thin">
        <color indexed="64"/>
      </top>
      <bottom style="thin">
        <color indexed="64"/>
      </bottom>
      <diagonal/>
    </border>
    <border>
      <left style="thick">
        <color indexed="64"/>
      </left>
      <right/>
      <top style="thick">
        <color indexed="64"/>
      </top>
      <bottom/>
      <diagonal/>
    </border>
    <border>
      <left/>
      <right/>
      <top style="thick">
        <color indexed="64"/>
      </top>
      <bottom/>
      <diagonal/>
    </border>
    <border>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dashed">
        <color indexed="64"/>
      </left>
      <right style="thick">
        <color indexed="64"/>
      </right>
      <top/>
      <bottom style="dashed">
        <color indexed="64"/>
      </bottom>
      <diagonal/>
    </border>
    <border>
      <left style="dashed">
        <color indexed="64"/>
      </left>
      <right style="thick">
        <color indexed="64"/>
      </right>
      <top style="dashed">
        <color indexed="64"/>
      </top>
      <bottom style="dashed">
        <color indexed="64"/>
      </bottom>
      <diagonal/>
    </border>
    <border>
      <left style="dashed">
        <color indexed="64"/>
      </left>
      <right style="dashed">
        <color indexed="64"/>
      </right>
      <top/>
      <bottom style="dashed">
        <color indexed="64"/>
      </bottom>
      <diagonal/>
    </border>
    <border>
      <left style="dashed">
        <color indexed="64"/>
      </left>
      <right style="dashed">
        <color indexed="64"/>
      </right>
      <top style="dashed">
        <color indexed="64"/>
      </top>
      <bottom style="thick">
        <color indexed="64"/>
      </bottom>
      <diagonal/>
    </border>
    <border>
      <left style="dashed">
        <color indexed="64"/>
      </left>
      <right style="thick">
        <color indexed="64"/>
      </right>
      <top style="dashed">
        <color indexed="64"/>
      </top>
      <bottom style="thick">
        <color indexed="64"/>
      </bottom>
      <diagonal/>
    </border>
    <border>
      <left style="thick">
        <color indexed="12"/>
      </left>
      <right/>
      <top/>
      <bottom/>
      <diagonal/>
    </border>
    <border>
      <left style="thick">
        <color indexed="12"/>
      </left>
      <right style="thick">
        <color indexed="12"/>
      </right>
      <top/>
      <bottom style="thick">
        <color indexed="12"/>
      </bottom>
      <diagonal/>
    </border>
    <border>
      <left style="thick">
        <color indexed="12"/>
      </left>
      <right style="thick">
        <color indexed="12"/>
      </right>
      <top style="thick">
        <color indexed="12"/>
      </top>
      <bottom style="thick">
        <color indexed="12"/>
      </bottom>
      <diagonal/>
    </border>
    <border>
      <left style="thick">
        <color indexed="12"/>
      </left>
      <right/>
      <top style="thick">
        <color indexed="12"/>
      </top>
      <bottom style="thin">
        <color indexed="64"/>
      </bottom>
      <diagonal/>
    </border>
    <border>
      <left style="thin">
        <color indexed="64"/>
      </left>
      <right style="thin">
        <color indexed="64"/>
      </right>
      <top/>
      <bottom style="thin">
        <color indexed="64"/>
      </bottom>
      <diagonal/>
    </border>
    <border>
      <left style="thin">
        <color indexed="64"/>
      </left>
      <right style="thick">
        <color indexed="12"/>
      </right>
      <top/>
      <bottom style="thin">
        <color indexed="64"/>
      </bottom>
      <diagonal/>
    </border>
    <border>
      <left/>
      <right style="thick">
        <color indexed="12"/>
      </right>
      <top/>
      <bottom/>
      <diagonal/>
    </border>
    <border>
      <left style="thick">
        <color indexed="12"/>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ck">
        <color indexed="12"/>
      </right>
      <top style="thin">
        <color indexed="64"/>
      </top>
      <bottom style="thin">
        <color indexed="64"/>
      </bottom>
      <diagonal/>
    </border>
    <border>
      <left style="thick">
        <color indexed="12"/>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ck">
        <color indexed="12"/>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ck">
        <color indexed="12"/>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12"/>
      </right>
      <top style="thin">
        <color indexed="64"/>
      </top>
      <bottom style="thick">
        <color indexed="64"/>
      </bottom>
      <diagonal/>
    </border>
    <border>
      <left style="thick">
        <color indexed="12"/>
      </left>
      <right style="thin">
        <color indexed="64"/>
      </right>
      <top/>
      <bottom style="thin">
        <color indexed="64"/>
      </bottom>
      <diagonal/>
    </border>
    <border>
      <left style="thick">
        <color indexed="12"/>
      </left>
      <right/>
      <top style="thin">
        <color indexed="64"/>
      </top>
      <bottom style="thick">
        <color indexed="12"/>
      </bottom>
      <diagonal/>
    </border>
    <border>
      <left/>
      <right/>
      <top/>
      <bottom style="thick">
        <color indexed="12"/>
      </bottom>
      <diagonal/>
    </border>
    <border>
      <left/>
      <right style="thin">
        <color indexed="64"/>
      </right>
      <top style="thin">
        <color indexed="64"/>
      </top>
      <bottom style="thick">
        <color indexed="64"/>
      </bottom>
      <diagonal/>
    </border>
    <border>
      <left/>
      <right style="medium">
        <color indexed="64"/>
      </right>
      <top/>
      <bottom/>
      <diagonal/>
    </border>
    <border>
      <left/>
      <right style="medium">
        <color indexed="64"/>
      </right>
      <top style="medium">
        <color indexed="64"/>
      </top>
      <bottom/>
      <diagonal/>
    </border>
    <border>
      <left style="medium">
        <color indexed="12"/>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thin">
        <color indexed="64"/>
      </left>
      <right/>
      <top/>
      <bottom style="thick">
        <color indexed="64"/>
      </bottom>
      <diagonal/>
    </border>
    <border>
      <left/>
      <right/>
      <top/>
      <bottom style="thick">
        <color indexed="64"/>
      </bottom>
      <diagonal/>
    </border>
    <border>
      <left style="medium">
        <color indexed="64"/>
      </left>
      <right style="medium">
        <color indexed="64"/>
      </right>
      <top/>
      <bottom style="thick">
        <color indexed="64"/>
      </bottom>
      <diagonal/>
    </border>
    <border>
      <left/>
      <right style="thin">
        <color indexed="64"/>
      </right>
      <top/>
      <bottom style="thick">
        <color indexed="64"/>
      </bottom>
      <diagonal/>
    </border>
    <border>
      <left/>
      <right style="medium">
        <color indexed="64"/>
      </right>
      <top/>
      <bottom style="thick">
        <color indexed="64"/>
      </bottom>
      <diagonal/>
    </border>
    <border>
      <left/>
      <right style="hair">
        <color indexed="64"/>
      </right>
      <top style="thin">
        <color indexed="64"/>
      </top>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style="hair">
        <color indexed="64"/>
      </left>
      <right/>
      <top style="hair">
        <color indexed="64"/>
      </top>
      <bottom style="thick">
        <color indexed="10"/>
      </bottom>
      <diagonal/>
    </border>
    <border>
      <left/>
      <right style="hair">
        <color indexed="64"/>
      </right>
      <top style="thick">
        <color indexed="12"/>
      </top>
      <bottom/>
      <diagonal/>
    </border>
    <border>
      <left style="hair">
        <color indexed="64"/>
      </left>
      <right/>
      <top style="thick">
        <color indexed="12"/>
      </top>
      <bottom/>
      <diagonal/>
    </border>
    <border>
      <left/>
      <right/>
      <top style="thick">
        <color indexed="64"/>
      </top>
      <bottom style="hair">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right style="medium">
        <color indexed="64"/>
      </right>
      <top style="thick">
        <color indexed="64"/>
      </top>
      <bottom/>
      <diagonal/>
    </border>
    <border>
      <left style="medium">
        <color indexed="64"/>
      </left>
      <right style="medium">
        <color indexed="64"/>
      </right>
      <top style="thick">
        <color indexed="64"/>
      </top>
      <bottom/>
      <diagonal/>
    </border>
    <border>
      <left/>
      <right style="thin">
        <color indexed="64"/>
      </right>
      <top style="thick">
        <color indexed="64"/>
      </top>
      <bottom/>
      <diagonal/>
    </border>
    <border>
      <left style="thick">
        <color indexed="64"/>
      </left>
      <right/>
      <top style="dashed">
        <color indexed="64"/>
      </top>
      <bottom style="dashed">
        <color indexed="64"/>
      </bottom>
      <diagonal/>
    </border>
    <border>
      <left/>
      <right/>
      <top style="dashed">
        <color indexed="64"/>
      </top>
      <bottom style="dashed">
        <color indexed="64"/>
      </bottom>
      <diagonal/>
    </border>
    <border>
      <left/>
      <right style="dashed">
        <color indexed="64"/>
      </right>
      <top style="dashed">
        <color indexed="64"/>
      </top>
      <bottom style="dashed">
        <color indexed="64"/>
      </bottom>
      <diagonal/>
    </border>
    <border>
      <left style="thick">
        <color indexed="64"/>
      </left>
      <right/>
      <top style="dashed">
        <color indexed="64"/>
      </top>
      <bottom style="thick">
        <color indexed="64"/>
      </bottom>
      <diagonal/>
    </border>
    <border>
      <left/>
      <right style="dashed">
        <color indexed="64"/>
      </right>
      <top style="dashed">
        <color indexed="64"/>
      </top>
      <bottom style="thick">
        <color indexed="64"/>
      </bottom>
      <diagonal/>
    </border>
    <border>
      <left style="thick">
        <color indexed="12"/>
      </left>
      <right/>
      <top style="thick">
        <color indexed="12"/>
      </top>
      <bottom/>
      <diagonal/>
    </border>
    <border>
      <left/>
      <right/>
      <top style="thick">
        <color indexed="12"/>
      </top>
      <bottom/>
      <diagonal/>
    </border>
    <border>
      <left/>
      <right style="thick">
        <color indexed="12"/>
      </right>
      <top style="thick">
        <color indexed="12"/>
      </top>
      <bottom/>
      <diagonal/>
    </border>
    <border>
      <left style="thin">
        <color indexed="64"/>
      </left>
      <right style="thin">
        <color indexed="64"/>
      </right>
      <top/>
      <bottom style="thick">
        <color indexed="64"/>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top style="hair">
        <color indexed="64"/>
      </top>
      <bottom style="hair">
        <color theme="0"/>
      </bottom>
      <diagonal/>
    </border>
    <border>
      <left/>
      <right style="thin">
        <color indexed="64"/>
      </right>
      <top style="hair">
        <color indexed="64"/>
      </top>
      <bottom style="hair">
        <color theme="0"/>
      </bottom>
      <diagonal/>
    </border>
    <border>
      <left/>
      <right/>
      <top style="hair">
        <color theme="0"/>
      </top>
      <bottom style="hair">
        <color indexed="64"/>
      </bottom>
      <diagonal/>
    </border>
    <border>
      <left/>
      <right style="thin">
        <color indexed="64"/>
      </right>
      <top style="hair">
        <color theme="0"/>
      </top>
      <bottom style="hair">
        <color indexed="64"/>
      </bottom>
      <diagonal/>
    </border>
    <border>
      <left style="hair">
        <color indexed="64"/>
      </left>
      <right style="hair">
        <color theme="0"/>
      </right>
      <top style="hair">
        <color indexed="64"/>
      </top>
      <bottom style="hair">
        <color theme="0"/>
      </bottom>
      <diagonal/>
    </border>
    <border>
      <left style="hair">
        <color theme="0"/>
      </left>
      <right style="hair">
        <color theme="0"/>
      </right>
      <top style="hair">
        <color indexed="64"/>
      </top>
      <bottom style="hair">
        <color theme="0"/>
      </bottom>
      <diagonal/>
    </border>
    <border>
      <left style="hair">
        <color theme="0"/>
      </left>
      <right/>
      <top style="hair">
        <color indexed="64"/>
      </top>
      <bottom style="hair">
        <color theme="0"/>
      </bottom>
      <diagonal/>
    </border>
    <border>
      <left style="hair">
        <color indexed="64"/>
      </left>
      <right style="hair">
        <color theme="0"/>
      </right>
      <top style="hair">
        <color theme="0"/>
      </top>
      <bottom style="hair">
        <color indexed="64"/>
      </bottom>
      <diagonal/>
    </border>
    <border>
      <left style="hair">
        <color theme="0"/>
      </left>
      <right style="hair">
        <color theme="0"/>
      </right>
      <top style="hair">
        <color theme="0"/>
      </top>
      <bottom style="hair">
        <color indexed="64"/>
      </bottom>
      <diagonal/>
    </border>
    <border>
      <left style="hair">
        <color theme="0"/>
      </left>
      <right/>
      <top style="hair">
        <color theme="0"/>
      </top>
      <bottom style="hair">
        <color indexed="64"/>
      </bottom>
      <diagonal/>
    </border>
    <border>
      <left style="hair">
        <color indexed="64"/>
      </left>
      <right/>
      <top style="thick">
        <color indexed="10"/>
      </top>
      <bottom style="hair">
        <color indexed="64"/>
      </bottom>
      <diagonal/>
    </border>
    <border>
      <left/>
      <right/>
      <top style="thick">
        <color indexed="10"/>
      </top>
      <bottom style="hair">
        <color indexed="64"/>
      </bottom>
      <diagonal/>
    </border>
    <border>
      <left style="hair">
        <color theme="0"/>
      </left>
      <right style="hair">
        <color indexed="64"/>
      </right>
      <top style="hair">
        <color indexed="64"/>
      </top>
      <bottom style="hair">
        <color theme="0"/>
      </bottom>
      <diagonal/>
    </border>
    <border>
      <left style="hair">
        <color theme="0"/>
      </left>
      <right style="hair">
        <color theme="0"/>
      </right>
      <top style="hair">
        <color indexed="64"/>
      </top>
      <bottom style="hair">
        <color indexed="64"/>
      </bottom>
      <diagonal/>
    </border>
    <border>
      <left style="hair">
        <color theme="0"/>
      </left>
      <right/>
      <top style="hair">
        <color indexed="64"/>
      </top>
      <bottom style="hair">
        <color indexed="64"/>
      </bottom>
      <diagonal/>
    </border>
    <border>
      <left style="hair">
        <color indexed="64"/>
      </left>
      <right style="hair">
        <color theme="0"/>
      </right>
      <top style="hair">
        <color theme="0"/>
      </top>
      <bottom style="hair">
        <color theme="0"/>
      </bottom>
      <diagonal/>
    </border>
    <border>
      <left style="hair">
        <color theme="0"/>
      </left>
      <right style="hair">
        <color theme="0"/>
      </right>
      <top style="hair">
        <color theme="0"/>
      </top>
      <bottom style="hair">
        <color theme="0"/>
      </bottom>
      <diagonal/>
    </border>
    <border>
      <left style="hair">
        <color theme="0"/>
      </left>
      <right/>
      <top style="hair">
        <color theme="0"/>
      </top>
      <bottom style="hair">
        <color theme="0"/>
      </bottom>
      <diagonal/>
    </border>
    <border>
      <left style="hair">
        <color theme="0"/>
      </left>
      <right style="hair">
        <color indexed="64"/>
      </right>
      <top style="hair">
        <color theme="0"/>
      </top>
      <bottom style="hair">
        <color theme="0"/>
      </bottom>
      <diagonal/>
    </border>
    <border>
      <left style="hair">
        <color theme="0"/>
      </left>
      <right style="hair">
        <color indexed="64"/>
      </right>
      <top style="hair">
        <color theme="0"/>
      </top>
      <bottom style="hair">
        <color indexed="64"/>
      </bottom>
      <diagonal/>
    </border>
    <border>
      <left style="hair">
        <color indexed="64"/>
      </left>
      <right/>
      <top style="hair">
        <color indexed="64"/>
      </top>
      <bottom style="hair">
        <color theme="0"/>
      </bottom>
      <diagonal/>
    </border>
    <border>
      <left style="hair">
        <color indexed="64"/>
      </left>
      <right/>
      <top style="hair">
        <color theme="0"/>
      </top>
      <bottom style="hair">
        <color theme="0"/>
      </bottom>
      <diagonal/>
    </border>
    <border>
      <left style="hair">
        <color indexed="64"/>
      </left>
      <right/>
      <top style="hair">
        <color theme="0"/>
      </top>
      <bottom/>
      <diagonal/>
    </border>
    <border>
      <left style="hair">
        <color indexed="64"/>
      </left>
      <right/>
      <top/>
      <bottom style="hair">
        <color theme="0"/>
      </bottom>
      <diagonal/>
    </border>
    <border>
      <left style="hair">
        <color indexed="64"/>
      </left>
      <right/>
      <top style="hair">
        <color theme="0"/>
      </top>
      <bottom style="hair">
        <color indexed="64"/>
      </bottom>
      <diagonal/>
    </border>
    <border>
      <left style="hair">
        <color indexed="64"/>
      </left>
      <right style="hair">
        <color indexed="64"/>
      </right>
      <top style="hair">
        <color indexed="64"/>
      </top>
      <bottom style="hair">
        <color theme="0"/>
      </bottom>
      <diagonal/>
    </border>
    <border>
      <left style="hair">
        <color indexed="64"/>
      </left>
      <right style="hair">
        <color indexed="64"/>
      </right>
      <top style="hair">
        <color theme="0"/>
      </top>
      <bottom style="hair">
        <color theme="0"/>
      </bottom>
      <diagonal/>
    </border>
    <border>
      <left style="hair">
        <color indexed="64"/>
      </left>
      <right style="hair">
        <color indexed="64"/>
      </right>
      <top style="hair">
        <color theme="0"/>
      </top>
      <bottom style="hair">
        <color indexed="64"/>
      </bottom>
      <diagonal/>
    </border>
    <border>
      <left style="hair">
        <color indexed="64"/>
      </left>
      <right style="hair">
        <color theme="0"/>
      </right>
      <top style="hair">
        <color theme="0"/>
      </top>
      <bottom style="medium">
        <color indexed="64"/>
      </bottom>
      <diagonal/>
    </border>
    <border>
      <left/>
      <right/>
      <top style="hair">
        <color indexed="64"/>
      </top>
      <bottom style="medium">
        <color indexed="64"/>
      </bottom>
      <diagonal/>
    </border>
  </borders>
  <cellStyleXfs count="8">
    <xf numFmtId="0" fontId="0" fillId="0" borderId="0"/>
    <xf numFmtId="44" fontId="10" fillId="0" borderId="0" applyFont="0" applyFill="0" applyBorder="0" applyAlignment="0" applyProtection="0"/>
    <xf numFmtId="0" fontId="53"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3" fillId="0" borderId="0"/>
    <xf numFmtId="0" fontId="3" fillId="0" borderId="0"/>
    <xf numFmtId="0" fontId="3" fillId="0" borderId="0"/>
    <xf numFmtId="0" fontId="35" fillId="0" borderId="0"/>
  </cellStyleXfs>
  <cellXfs count="797">
    <xf numFmtId="0" fontId="0" fillId="0" borderId="0" xfId="0"/>
    <xf numFmtId="0" fontId="53" fillId="0" borderId="0" xfId="2" applyAlignment="1" applyProtection="1"/>
    <xf numFmtId="0" fontId="5" fillId="2" borderId="0" xfId="0" applyFont="1" applyFill="1" applyBorder="1" applyAlignment="1">
      <alignment horizontal="right" vertical="center"/>
    </xf>
    <xf numFmtId="0" fontId="0" fillId="2" borderId="0" xfId="0" applyFill="1" applyBorder="1" applyAlignment="1">
      <alignment vertical="center"/>
    </xf>
    <xf numFmtId="0" fontId="0" fillId="0" borderId="0" xfId="0" applyAlignment="1">
      <alignment vertical="center"/>
    </xf>
    <xf numFmtId="0" fontId="0" fillId="0" borderId="0" xfId="0" applyBorder="1" applyAlignment="1">
      <alignment vertical="center"/>
    </xf>
    <xf numFmtId="0" fontId="4" fillId="2" borderId="0" xfId="0" applyFont="1" applyFill="1" applyBorder="1" applyAlignment="1">
      <alignment vertical="center"/>
    </xf>
    <xf numFmtId="0" fontId="3" fillId="2" borderId="0" xfId="0" applyFont="1" applyFill="1" applyBorder="1" applyAlignment="1">
      <alignment vertical="center"/>
    </xf>
    <xf numFmtId="165" fontId="3" fillId="2" borderId="0" xfId="0" applyNumberFormat="1" applyFont="1" applyFill="1" applyBorder="1" applyAlignment="1">
      <alignment vertical="center"/>
    </xf>
    <xf numFmtId="0" fontId="3" fillId="2" borderId="0" xfId="0" applyFont="1" applyFill="1" applyBorder="1" applyAlignment="1">
      <alignment vertical="center" wrapText="1"/>
    </xf>
    <xf numFmtId="0" fontId="5" fillId="2" borderId="0" xfId="0" applyFont="1" applyFill="1" applyBorder="1" applyAlignment="1" applyProtection="1">
      <alignment horizontal="center" vertical="center"/>
      <protection locked="0"/>
    </xf>
    <xf numFmtId="166" fontId="5" fillId="2" borderId="0" xfId="0" applyNumberFormat="1" applyFont="1" applyFill="1" applyBorder="1" applyAlignment="1" applyProtection="1">
      <alignment horizontal="center" vertical="center"/>
      <protection locked="0"/>
    </xf>
    <xf numFmtId="165" fontId="5" fillId="2" borderId="0" xfId="0" applyNumberFormat="1" applyFont="1" applyFill="1" applyBorder="1" applyAlignment="1" applyProtection="1">
      <alignment horizontal="center" vertical="center"/>
      <protection locked="0"/>
    </xf>
    <xf numFmtId="0" fontId="4" fillId="2" borderId="0" xfId="0" applyFont="1" applyFill="1" applyBorder="1" applyAlignment="1">
      <alignment horizontal="center" vertical="center"/>
    </xf>
    <xf numFmtId="0" fontId="3" fillId="2" borderId="0" xfId="0" applyFont="1" applyFill="1" applyBorder="1" applyAlignment="1">
      <alignment horizontal="center" vertical="center"/>
    </xf>
    <xf numFmtId="0" fontId="4" fillId="2" borderId="0" xfId="0" applyFont="1" applyFill="1" applyBorder="1" applyAlignment="1">
      <alignment horizontal="left" vertical="center"/>
    </xf>
    <xf numFmtId="0" fontId="3" fillId="2" borderId="0" xfId="0" applyFont="1" applyFill="1" applyBorder="1" applyAlignment="1">
      <alignment horizontal="right" vertical="center"/>
    </xf>
    <xf numFmtId="0" fontId="17" fillId="2" borderId="0" xfId="0" applyFont="1" applyFill="1" applyBorder="1" applyAlignment="1">
      <alignment horizontal="center" vertical="center"/>
    </xf>
    <xf numFmtId="0" fontId="17" fillId="0" borderId="0" xfId="0" applyFont="1" applyAlignment="1">
      <alignment horizontal="center" vertical="center"/>
    </xf>
    <xf numFmtId="0" fontId="15" fillId="2" borderId="0" xfId="0" applyFont="1" applyFill="1" applyBorder="1" applyAlignment="1">
      <alignment vertical="center"/>
    </xf>
    <xf numFmtId="0" fontId="16" fillId="2" borderId="0" xfId="0" applyFont="1" applyFill="1" applyBorder="1" applyAlignment="1">
      <alignment vertical="center"/>
    </xf>
    <xf numFmtId="0" fontId="15" fillId="2" borderId="0" xfId="0" applyFont="1" applyFill="1" applyBorder="1" applyAlignment="1">
      <alignment horizontal="center" vertical="center"/>
    </xf>
    <xf numFmtId="0" fontId="15" fillId="2" borderId="0" xfId="0" applyFont="1" applyFill="1" applyBorder="1" applyAlignment="1">
      <alignment horizontal="left" vertical="center"/>
    </xf>
    <xf numFmtId="0" fontId="16" fillId="2" borderId="0" xfId="0" applyFont="1" applyFill="1" applyBorder="1" applyAlignment="1">
      <alignment horizontal="center" vertical="center"/>
    </xf>
    <xf numFmtId="0" fontId="16" fillId="2" borderId="0" xfId="0" applyFont="1" applyFill="1" applyBorder="1" applyAlignment="1">
      <alignment horizontal="left" vertical="center"/>
    </xf>
    <xf numFmtId="0" fontId="16" fillId="2" borderId="0" xfId="0" applyFont="1" applyFill="1" applyBorder="1" applyAlignment="1">
      <alignment vertical="center" wrapText="1"/>
    </xf>
    <xf numFmtId="0" fontId="17" fillId="2" borderId="0" xfId="0" applyFont="1" applyFill="1" applyBorder="1" applyAlignment="1">
      <alignment vertical="center"/>
    </xf>
    <xf numFmtId="0" fontId="17" fillId="0" borderId="0" xfId="0" applyFont="1" applyAlignment="1">
      <alignment vertical="center"/>
    </xf>
    <xf numFmtId="0" fontId="17" fillId="0" borderId="1" xfId="0" applyFont="1" applyBorder="1" applyAlignment="1">
      <alignment horizontal="center" vertical="center"/>
    </xf>
    <xf numFmtId="0" fontId="17" fillId="0" borderId="0" xfId="0" applyFont="1" applyBorder="1" applyAlignment="1">
      <alignment horizontal="center" vertical="center"/>
    </xf>
    <xf numFmtId="0" fontId="13" fillId="0" borderId="0" xfId="0" applyFont="1" applyBorder="1" applyAlignment="1">
      <alignment vertical="center"/>
    </xf>
    <xf numFmtId="0" fontId="17" fillId="0" borderId="2" xfId="0" applyFont="1" applyFill="1" applyBorder="1" applyAlignment="1">
      <alignment horizontal="center" vertical="center"/>
    </xf>
    <xf numFmtId="0" fontId="0" fillId="0" borderId="2" xfId="0" applyFill="1" applyBorder="1" applyAlignment="1">
      <alignment horizontal="center" vertical="center" wrapText="1"/>
    </xf>
    <xf numFmtId="0" fontId="17" fillId="0" borderId="2" xfId="0" applyFont="1" applyFill="1" applyBorder="1" applyAlignment="1">
      <alignment vertical="center" wrapText="1"/>
    </xf>
    <xf numFmtId="0" fontId="16" fillId="0" borderId="2" xfId="0" applyFont="1" applyFill="1" applyBorder="1" applyAlignment="1" applyProtection="1">
      <alignment horizontal="left" vertical="center" wrapText="1"/>
    </xf>
    <xf numFmtId="14" fontId="16" fillId="0" borderId="2" xfId="4" applyNumberFormat="1" applyFont="1" applyFill="1" applyBorder="1" applyAlignment="1" applyProtection="1">
      <alignment horizontal="left" vertical="center" wrapText="1"/>
      <protection locked="0"/>
    </xf>
    <xf numFmtId="0" fontId="17" fillId="0" borderId="2" xfId="0" applyFont="1" applyFill="1" applyBorder="1" applyAlignment="1">
      <alignment horizontal="left" vertical="center" wrapText="1"/>
    </xf>
    <xf numFmtId="0" fontId="17" fillId="0" borderId="0" xfId="0" applyFont="1" applyFill="1" applyBorder="1" applyAlignment="1">
      <alignment horizontal="right" vertical="center" wrapText="1"/>
    </xf>
    <xf numFmtId="0" fontId="0" fillId="0" borderId="0" xfId="0" applyFill="1" applyBorder="1" applyAlignment="1">
      <alignment vertical="center"/>
    </xf>
    <xf numFmtId="0" fontId="13" fillId="0" borderId="0" xfId="0" applyFont="1" applyFill="1" applyBorder="1" applyAlignment="1">
      <alignment vertical="center"/>
    </xf>
    <xf numFmtId="0" fontId="17" fillId="0" borderId="0" xfId="0" applyFont="1" applyFill="1" applyBorder="1" applyAlignment="1">
      <alignment horizontal="center" vertical="center"/>
    </xf>
    <xf numFmtId="0" fontId="17" fillId="0" borderId="3" xfId="0" applyFont="1" applyFill="1" applyBorder="1" applyAlignment="1">
      <alignment vertical="center" wrapText="1"/>
    </xf>
    <xf numFmtId="0" fontId="16" fillId="0" borderId="3" xfId="0" applyFont="1" applyFill="1" applyBorder="1" applyAlignment="1" applyProtection="1">
      <alignment horizontal="left" vertical="center" wrapText="1"/>
    </xf>
    <xf numFmtId="0" fontId="17" fillId="0" borderId="3" xfId="0" applyFont="1" applyFill="1" applyBorder="1" applyAlignment="1">
      <alignment horizontal="left" vertical="center" wrapText="1"/>
    </xf>
    <xf numFmtId="0" fontId="17" fillId="0" borderId="0" xfId="0" applyFont="1" applyBorder="1" applyAlignment="1">
      <alignment vertical="center" wrapText="1"/>
    </xf>
    <xf numFmtId="0" fontId="17" fillId="0" borderId="0" xfId="0" applyFont="1" applyBorder="1" applyAlignment="1">
      <alignment vertical="center"/>
    </xf>
    <xf numFmtId="0" fontId="17" fillId="0" borderId="0" xfId="0" applyFont="1" applyBorder="1" applyAlignment="1">
      <alignment vertical="center" textRotation="90"/>
    </xf>
    <xf numFmtId="0" fontId="15" fillId="3" borderId="4" xfId="0" applyFont="1" applyFill="1" applyBorder="1" applyAlignment="1" applyProtection="1">
      <alignment horizontal="center" vertical="center" wrapText="1"/>
    </xf>
    <xf numFmtId="0" fontId="16" fillId="0" borderId="0" xfId="0" applyFont="1" applyAlignment="1" applyProtection="1">
      <alignment vertical="center"/>
    </xf>
    <xf numFmtId="0" fontId="16" fillId="0" borderId="0" xfId="0" applyFont="1" applyBorder="1" applyAlignment="1" applyProtection="1">
      <alignment vertical="center"/>
    </xf>
    <xf numFmtId="0" fontId="0" fillId="4" borderId="0" xfId="0" applyFill="1" applyAlignment="1">
      <alignment vertical="center"/>
    </xf>
    <xf numFmtId="0" fontId="17" fillId="4" borderId="0" xfId="0" applyFont="1" applyFill="1" applyAlignment="1">
      <alignment vertical="center"/>
    </xf>
    <xf numFmtId="0" fontId="0" fillId="4" borderId="0" xfId="0" applyFill="1" applyAlignment="1">
      <alignment horizontal="center" vertical="center" wrapText="1"/>
    </xf>
    <xf numFmtId="0" fontId="0" fillId="4" borderId="0" xfId="0" applyFill="1" applyAlignment="1">
      <alignment horizontal="center" vertical="center"/>
    </xf>
    <xf numFmtId="0" fontId="17" fillId="4" borderId="0" xfId="0" applyFont="1" applyFill="1" applyAlignment="1">
      <alignment horizontal="center" vertical="center" textRotation="90"/>
    </xf>
    <xf numFmtId="0" fontId="1" fillId="4" borderId="0" xfId="0" applyFont="1" applyFill="1" applyAlignment="1">
      <alignment vertical="center"/>
    </xf>
    <xf numFmtId="0" fontId="0" fillId="4" borderId="0" xfId="0" applyFill="1" applyBorder="1" applyAlignment="1">
      <alignment vertical="center"/>
    </xf>
    <xf numFmtId="0" fontId="17" fillId="4" borderId="0" xfId="0" applyFont="1" applyFill="1" applyBorder="1" applyAlignment="1">
      <alignment vertical="center"/>
    </xf>
    <xf numFmtId="0" fontId="17" fillId="4" borderId="0" xfId="0" applyFont="1" applyFill="1" applyBorder="1" applyAlignment="1">
      <alignment horizontal="right" vertical="center"/>
    </xf>
    <xf numFmtId="0" fontId="0" fillId="4" borderId="0" xfId="0" applyFill="1" applyBorder="1" applyAlignment="1">
      <alignment horizontal="center" vertical="center"/>
    </xf>
    <xf numFmtId="0" fontId="0" fillId="4" borderId="0" xfId="0" applyFill="1" applyBorder="1" applyAlignment="1">
      <alignment vertical="center" wrapText="1"/>
    </xf>
    <xf numFmtId="0" fontId="17" fillId="0" borderId="3" xfId="0" applyFont="1" applyBorder="1" applyAlignment="1">
      <alignment horizontal="center" vertical="center"/>
    </xf>
    <xf numFmtId="0" fontId="9" fillId="0" borderId="0" xfId="0" applyFont="1" applyAlignment="1">
      <alignment horizontal="center" vertical="center" wrapText="1"/>
    </xf>
    <xf numFmtId="0" fontId="1" fillId="4" borderId="0" xfId="0" applyFont="1" applyFill="1" applyAlignment="1">
      <alignment horizontal="center" vertical="center"/>
    </xf>
    <xf numFmtId="0" fontId="14" fillId="0" borderId="5" xfId="0" applyFont="1" applyBorder="1" applyAlignment="1">
      <alignment horizontal="center" vertical="center"/>
    </xf>
    <xf numFmtId="0" fontId="0" fillId="5" borderId="0" xfId="0" applyFill="1" applyBorder="1" applyAlignment="1">
      <alignment vertical="center"/>
    </xf>
    <xf numFmtId="0" fontId="13" fillId="5" borderId="0" xfId="0" applyFont="1" applyFill="1" applyBorder="1" applyAlignment="1">
      <alignment vertical="center"/>
    </xf>
    <xf numFmtId="0" fontId="0" fillId="5" borderId="0" xfId="0" applyFill="1" applyBorder="1" applyAlignment="1">
      <alignment horizontal="center" vertical="center" wrapText="1"/>
    </xf>
    <xf numFmtId="0" fontId="20" fillId="5" borderId="0" xfId="0" applyFont="1" applyFill="1" applyBorder="1" applyAlignment="1">
      <alignment horizontal="left" vertical="center"/>
    </xf>
    <xf numFmtId="0" fontId="11" fillId="5" borderId="0" xfId="0" applyFont="1" applyFill="1" applyBorder="1" applyAlignment="1">
      <alignment horizontal="center" vertical="center"/>
    </xf>
    <xf numFmtId="0" fontId="21" fillId="5" borderId="0" xfId="0" applyFont="1" applyFill="1" applyBorder="1" applyAlignment="1">
      <alignment horizontal="left" vertical="center" wrapText="1"/>
    </xf>
    <xf numFmtId="0" fontId="1" fillId="0" borderId="7" xfId="0" applyFont="1" applyBorder="1" applyAlignment="1">
      <alignment horizontal="center" vertical="center"/>
    </xf>
    <xf numFmtId="0" fontId="17" fillId="0" borderId="0" xfId="0" applyFont="1" applyBorder="1" applyAlignment="1">
      <alignment horizontal="left" vertical="center"/>
    </xf>
    <xf numFmtId="0" fontId="28" fillId="4" borderId="0" xfId="0" applyFont="1" applyFill="1" applyBorder="1" applyAlignment="1">
      <alignment vertical="center"/>
    </xf>
    <xf numFmtId="0" fontId="17" fillId="0" borderId="3" xfId="0" applyNumberFormat="1" applyFont="1" applyBorder="1" applyAlignment="1">
      <alignment vertical="center" wrapText="1"/>
    </xf>
    <xf numFmtId="0" fontId="17" fillId="0" borderId="3" xfId="0" applyNumberFormat="1" applyFont="1" applyBorder="1" applyAlignment="1">
      <alignment vertical="center"/>
    </xf>
    <xf numFmtId="0" fontId="9" fillId="0" borderId="11" xfId="0" applyFont="1" applyBorder="1" applyAlignment="1">
      <alignment vertical="center"/>
    </xf>
    <xf numFmtId="0" fontId="9" fillId="0" borderId="11" xfId="0" applyFont="1" applyBorder="1" applyAlignment="1">
      <alignment vertical="center" textRotation="90"/>
    </xf>
    <xf numFmtId="44" fontId="9" fillId="0" borderId="12" xfId="1" applyFont="1" applyBorder="1" applyAlignment="1">
      <alignment horizontal="center" vertical="center" wrapText="1"/>
    </xf>
    <xf numFmtId="44" fontId="9" fillId="0" borderId="13" xfId="1" applyFont="1" applyBorder="1" applyAlignment="1">
      <alignment horizontal="center" vertical="center" wrapText="1"/>
    </xf>
    <xf numFmtId="44" fontId="9" fillId="0" borderId="14" xfId="1" applyFont="1" applyBorder="1" applyAlignment="1">
      <alignment horizontal="center" vertical="center" wrapText="1"/>
    </xf>
    <xf numFmtId="14" fontId="16" fillId="0" borderId="0" xfId="4" applyNumberFormat="1" applyFont="1" applyFill="1" applyBorder="1" applyAlignment="1" applyProtection="1">
      <alignment horizontal="left" vertical="center" wrapText="1"/>
      <protection locked="0"/>
    </xf>
    <xf numFmtId="0" fontId="17" fillId="0" borderId="0" xfId="0" applyFont="1" applyFill="1" applyBorder="1" applyAlignment="1">
      <alignment horizontal="left" vertical="center" wrapText="1"/>
    </xf>
    <xf numFmtId="0" fontId="9" fillId="0" borderId="15" xfId="0" applyFont="1" applyBorder="1" applyAlignment="1">
      <alignment horizontal="center" vertical="center" wrapText="1"/>
    </xf>
    <xf numFmtId="0" fontId="17" fillId="0" borderId="16" xfId="0" applyFont="1" applyBorder="1" applyAlignment="1">
      <alignment horizontal="right" vertical="center" wrapText="1"/>
    </xf>
    <xf numFmtId="0" fontId="17" fillId="0" borderId="17" xfId="0" applyFont="1" applyBorder="1" applyAlignment="1">
      <alignment vertical="center" wrapText="1"/>
    </xf>
    <xf numFmtId="0" fontId="24" fillId="0" borderId="17" xfId="0" applyFont="1" applyBorder="1" applyAlignment="1">
      <alignment vertical="center"/>
    </xf>
    <xf numFmtId="0" fontId="17" fillId="0" borderId="17" xfId="0" applyFont="1" applyBorder="1" applyAlignment="1">
      <alignment vertical="center"/>
    </xf>
    <xf numFmtId="0" fontId="17" fillId="0" borderId="18" xfId="0" applyFont="1" applyBorder="1" applyAlignment="1">
      <alignment horizontal="right" vertical="center" wrapText="1"/>
    </xf>
    <xf numFmtId="0" fontId="17" fillId="0" borderId="5" xfId="0" applyFont="1" applyBorder="1" applyAlignment="1">
      <alignment vertical="center" wrapText="1"/>
    </xf>
    <xf numFmtId="0" fontId="24" fillId="0" borderId="5" xfId="0" applyFont="1" applyBorder="1" applyAlignment="1">
      <alignment vertical="center"/>
    </xf>
    <xf numFmtId="0" fontId="17" fillId="0" borderId="5" xfId="0" applyFont="1" applyBorder="1" applyAlignment="1">
      <alignment vertical="center"/>
    </xf>
    <xf numFmtId="0" fontId="17" fillId="0" borderId="18" xfId="0" applyFont="1" applyBorder="1" applyAlignment="1">
      <alignment horizontal="right" vertical="center"/>
    </xf>
    <xf numFmtId="0" fontId="18" fillId="0" borderId="5" xfId="0" applyFont="1" applyBorder="1" applyAlignment="1">
      <alignment vertical="center"/>
    </xf>
    <xf numFmtId="0" fontId="15" fillId="7" borderId="5" xfId="0" applyFont="1" applyFill="1" applyBorder="1" applyAlignment="1" applyProtection="1">
      <alignment horizontal="center" vertical="center" wrapText="1"/>
    </xf>
    <xf numFmtId="0" fontId="17" fillId="0" borderId="18" xfId="0" applyFont="1" applyBorder="1" applyAlignment="1">
      <alignment vertical="center"/>
    </xf>
    <xf numFmtId="0" fontId="17" fillId="0" borderId="5" xfId="0" applyFont="1" applyBorder="1" applyAlignment="1">
      <alignment horizontal="left" vertical="center"/>
    </xf>
    <xf numFmtId="0" fontId="26" fillId="8" borderId="5" xfId="0" applyFont="1" applyFill="1" applyBorder="1" applyAlignment="1" applyProtection="1">
      <alignment horizontal="center" vertical="center" wrapText="1"/>
      <protection locked="0"/>
    </xf>
    <xf numFmtId="14" fontId="25" fillId="6" borderId="19" xfId="4" applyNumberFormat="1" applyFont="1" applyFill="1" applyBorder="1" applyAlignment="1" applyProtection="1">
      <alignment horizontal="left" vertical="center"/>
      <protection locked="0"/>
    </xf>
    <xf numFmtId="0" fontId="9" fillId="10" borderId="19" xfId="0" applyFont="1" applyFill="1" applyBorder="1" applyAlignment="1">
      <alignment horizontal="center" vertical="center"/>
    </xf>
    <xf numFmtId="0" fontId="17" fillId="10" borderId="5" xfId="0" applyFont="1" applyFill="1" applyBorder="1" applyAlignment="1">
      <alignment vertical="center" wrapText="1"/>
    </xf>
    <xf numFmtId="0" fontId="17" fillId="11" borderId="5" xfId="0" applyFont="1" applyFill="1" applyBorder="1" applyAlignment="1">
      <alignment horizontal="center" vertical="center"/>
    </xf>
    <xf numFmtId="0" fontId="26" fillId="8" borderId="5" xfId="0" applyNumberFormat="1" applyFont="1" applyFill="1" applyBorder="1" applyAlignment="1" applyProtection="1">
      <alignment horizontal="center" vertical="center"/>
      <protection locked="0"/>
    </xf>
    <xf numFmtId="1" fontId="17" fillId="2" borderId="5" xfId="0" applyNumberFormat="1" applyFont="1" applyFill="1" applyBorder="1" applyAlignment="1">
      <alignment vertical="center"/>
    </xf>
    <xf numFmtId="0" fontId="15" fillId="12" borderId="19" xfId="0" applyNumberFormat="1" applyFont="1" applyFill="1" applyBorder="1" applyAlignment="1" applyProtection="1">
      <alignment horizontal="center" vertical="center" wrapText="1"/>
    </xf>
    <xf numFmtId="0" fontId="15" fillId="9" borderId="5" xfId="0" applyNumberFormat="1" applyFont="1" applyFill="1" applyBorder="1" applyAlignment="1" applyProtection="1">
      <alignment horizontal="center" vertical="center"/>
    </xf>
    <xf numFmtId="0" fontId="15" fillId="9" borderId="19" xfId="0" applyNumberFormat="1" applyFont="1" applyFill="1" applyBorder="1" applyAlignment="1" applyProtection="1">
      <alignment horizontal="center" vertical="center"/>
    </xf>
    <xf numFmtId="0" fontId="28" fillId="10" borderId="5" xfId="0" applyFont="1" applyFill="1" applyBorder="1" applyAlignment="1" applyProtection="1">
      <alignment horizontal="center" vertical="center"/>
    </xf>
    <xf numFmtId="0" fontId="29" fillId="13" borderId="5" xfId="0" applyFont="1" applyFill="1" applyBorder="1" applyAlignment="1" applyProtection="1">
      <alignment vertical="center" wrapText="1"/>
      <protection locked="0"/>
    </xf>
    <xf numFmtId="0" fontId="29" fillId="13" borderId="5" xfId="0" applyFont="1" applyFill="1" applyBorder="1" applyAlignment="1" applyProtection="1">
      <alignment horizontal="left" vertical="center" wrapText="1"/>
      <protection locked="0"/>
    </xf>
    <xf numFmtId="0" fontId="26" fillId="6" borderId="5" xfId="0" applyFont="1" applyFill="1" applyBorder="1" applyAlignment="1" applyProtection="1">
      <alignment vertical="center" wrapText="1"/>
      <protection locked="0"/>
    </xf>
    <xf numFmtId="0" fontId="26" fillId="6" borderId="19" xfId="0" applyFont="1" applyFill="1" applyBorder="1" applyAlignment="1" applyProtection="1">
      <alignment vertical="center" wrapText="1"/>
      <protection locked="0"/>
    </xf>
    <xf numFmtId="0" fontId="17" fillId="6" borderId="19" xfId="0" applyFont="1" applyFill="1" applyBorder="1" applyAlignment="1" applyProtection="1">
      <alignment horizontal="center" vertical="center"/>
      <protection locked="0"/>
    </xf>
    <xf numFmtId="0" fontId="15" fillId="7" borderId="5" xfId="0" applyFont="1" applyFill="1" applyBorder="1" applyAlignment="1" applyProtection="1">
      <alignment vertical="center"/>
    </xf>
    <xf numFmtId="0" fontId="16" fillId="7" borderId="5" xfId="0" applyFont="1" applyFill="1" applyBorder="1" applyAlignment="1" applyProtection="1">
      <alignment vertical="center"/>
    </xf>
    <xf numFmtId="0" fontId="18" fillId="10" borderId="5" xfId="0" applyFont="1" applyFill="1" applyBorder="1" applyAlignment="1">
      <alignment vertical="center"/>
    </xf>
    <xf numFmtId="0" fontId="17" fillId="10" borderId="5" xfId="0" applyFont="1" applyFill="1" applyBorder="1" applyAlignment="1">
      <alignment vertical="center"/>
    </xf>
    <xf numFmtId="0" fontId="17" fillId="9" borderId="5" xfId="0" applyFont="1" applyFill="1" applyBorder="1" applyAlignment="1">
      <alignment horizontal="center" vertical="center"/>
    </xf>
    <xf numFmtId="0" fontId="20" fillId="14" borderId="18" xfId="0" applyFont="1" applyFill="1" applyBorder="1" applyAlignment="1">
      <alignment horizontal="center" vertical="center"/>
    </xf>
    <xf numFmtId="0" fontId="0" fillId="2" borderId="0" xfId="0" applyFill="1" applyBorder="1" applyAlignment="1">
      <alignment horizontal="center" vertical="center"/>
    </xf>
    <xf numFmtId="0" fontId="9" fillId="0" borderId="5" xfId="0" applyFont="1" applyBorder="1" applyAlignment="1" applyProtection="1">
      <alignment horizontal="center" vertical="center" wrapText="1"/>
      <protection locked="0"/>
    </xf>
    <xf numFmtId="0" fontId="9" fillId="0" borderId="5" xfId="0" applyFont="1" applyBorder="1" applyAlignment="1" applyProtection="1">
      <alignment horizontal="center" vertical="center"/>
      <protection locked="0"/>
    </xf>
    <xf numFmtId="0" fontId="9" fillId="10" borderId="5" xfId="0" applyFont="1" applyFill="1" applyBorder="1" applyAlignment="1" applyProtection="1">
      <alignment horizontal="center" vertical="center" wrapText="1"/>
      <protection locked="0"/>
    </xf>
    <xf numFmtId="0" fontId="17" fillId="0" borderId="23" xfId="0" applyFont="1" applyBorder="1" applyAlignment="1">
      <alignment vertical="center"/>
    </xf>
    <xf numFmtId="0" fontId="17" fillId="0" borderId="24" xfId="0" applyFont="1" applyBorder="1" applyAlignment="1">
      <alignment vertical="center"/>
    </xf>
    <xf numFmtId="0" fontId="17" fillId="0" borderId="25" xfId="0" applyFont="1" applyBorder="1" applyAlignment="1">
      <alignment vertical="center"/>
    </xf>
    <xf numFmtId="0" fontId="17" fillId="0" borderId="26" xfId="0" applyFont="1" applyBorder="1" applyAlignment="1">
      <alignment vertical="center"/>
    </xf>
    <xf numFmtId="0" fontId="9" fillId="5" borderId="13" xfId="0" applyFont="1" applyFill="1" applyBorder="1" applyAlignment="1">
      <alignment horizontal="center" vertical="center"/>
    </xf>
    <xf numFmtId="0" fontId="9" fillId="0" borderId="27" xfId="0" applyFont="1" applyBorder="1" applyAlignment="1">
      <alignment vertical="center"/>
    </xf>
    <xf numFmtId="0" fontId="9" fillId="0" borderId="28" xfId="0" applyFont="1" applyBorder="1" applyAlignment="1">
      <alignment vertical="center"/>
    </xf>
    <xf numFmtId="0" fontId="9" fillId="0" borderId="0" xfId="0" applyFont="1" applyBorder="1" applyAlignment="1">
      <alignment vertical="center" wrapText="1"/>
    </xf>
    <xf numFmtId="0" fontId="9" fillId="0" borderId="0" xfId="0" applyFont="1" applyBorder="1" applyAlignment="1">
      <alignment vertical="center"/>
    </xf>
    <xf numFmtId="0" fontId="9" fillId="0" borderId="0" xfId="0" applyFont="1" applyBorder="1" applyAlignment="1">
      <alignment vertical="center" textRotation="90"/>
    </xf>
    <xf numFmtId="0" fontId="9" fillId="0" borderId="17" xfId="0" applyFont="1" applyBorder="1" applyAlignment="1" applyProtection="1">
      <alignment horizontal="center" vertical="center" wrapText="1"/>
      <protection locked="0"/>
    </xf>
    <xf numFmtId="0" fontId="17" fillId="0" borderId="17" xfId="0" applyFont="1" applyBorder="1" applyAlignment="1">
      <alignment horizontal="center" vertical="center"/>
    </xf>
    <xf numFmtId="0" fontId="16" fillId="7" borderId="0" xfId="0" applyFont="1" applyFill="1" applyBorder="1" applyAlignment="1" applyProtection="1">
      <alignment horizontal="center" vertical="center" wrapText="1"/>
    </xf>
    <xf numFmtId="0" fontId="16" fillId="7" borderId="8" xfId="0" applyFont="1" applyFill="1" applyBorder="1" applyAlignment="1" applyProtection="1">
      <alignment horizontal="center" vertical="center" wrapText="1"/>
    </xf>
    <xf numFmtId="0" fontId="16" fillId="7" borderId="21" xfId="0" applyFont="1" applyFill="1" applyBorder="1" applyAlignment="1" applyProtection="1">
      <alignment horizontal="center" vertical="center" wrapText="1"/>
    </xf>
    <xf numFmtId="0" fontId="17" fillId="0" borderId="31" xfId="0" applyFont="1" applyFill="1" applyBorder="1" applyAlignment="1">
      <alignment horizontal="center" vertical="center"/>
    </xf>
    <xf numFmtId="0" fontId="9" fillId="0" borderId="11" xfId="0" applyFont="1" applyBorder="1" applyAlignment="1">
      <alignment vertical="center" wrapText="1"/>
    </xf>
    <xf numFmtId="44" fontId="9" fillId="0" borderId="32" xfId="1" applyFont="1" applyBorder="1" applyAlignment="1">
      <alignment horizontal="center" vertical="center" wrapText="1"/>
    </xf>
    <xf numFmtId="0" fontId="17" fillId="0" borderId="33" xfId="0" applyFont="1" applyFill="1" applyBorder="1" applyAlignment="1">
      <alignment horizontal="right" vertical="center" wrapText="1"/>
    </xf>
    <xf numFmtId="0" fontId="0" fillId="0" borderId="34" xfId="0" applyFill="1" applyBorder="1" applyAlignment="1">
      <alignment horizontal="center" vertical="center" wrapText="1"/>
    </xf>
    <xf numFmtId="0" fontId="16" fillId="0" borderId="8" xfId="0" applyFont="1" applyFill="1" applyBorder="1" applyAlignment="1">
      <alignment horizontal="center" vertical="center" textRotation="90" wrapText="1"/>
    </xf>
    <xf numFmtId="0" fontId="16" fillId="15" borderId="35" xfId="0" applyFont="1" applyFill="1" applyBorder="1" applyAlignment="1" applyProtection="1">
      <alignment horizontal="center" vertical="center" textRotation="90"/>
      <protection locked="0"/>
    </xf>
    <xf numFmtId="0" fontId="16" fillId="15" borderId="36" xfId="0" applyFont="1" applyFill="1" applyBorder="1" applyAlignment="1" applyProtection="1">
      <alignment horizontal="center" vertical="center" textRotation="90"/>
      <protection locked="0"/>
    </xf>
    <xf numFmtId="44" fontId="9" fillId="0" borderId="37" xfId="1" applyFont="1" applyBorder="1" applyAlignment="1">
      <alignment horizontal="center" vertical="center" wrapText="1"/>
    </xf>
    <xf numFmtId="0" fontId="16" fillId="7" borderId="38" xfId="0" applyFont="1" applyFill="1" applyBorder="1" applyAlignment="1" applyProtection="1">
      <alignment horizontal="center" vertical="center" wrapText="1"/>
    </xf>
    <xf numFmtId="0" fontId="31" fillId="15" borderId="39" xfId="0" applyFont="1" applyFill="1" applyBorder="1" applyAlignment="1" applyProtection="1">
      <alignment horizontal="center" vertical="center" textRotation="90"/>
      <protection locked="0"/>
    </xf>
    <xf numFmtId="0" fontId="9" fillId="0" borderId="17" xfId="0" applyFont="1" applyFill="1" applyBorder="1" applyAlignment="1" applyProtection="1">
      <alignment horizontal="center" vertical="center"/>
    </xf>
    <xf numFmtId="0" fontId="32" fillId="0" borderId="17" xfId="0" applyFont="1" applyFill="1" applyBorder="1" applyAlignment="1" applyProtection="1">
      <alignment horizontal="center" vertical="center"/>
    </xf>
    <xf numFmtId="0" fontId="17" fillId="0" borderId="17" xfId="0" applyFont="1" applyBorder="1" applyAlignment="1" applyProtection="1">
      <alignment horizontal="left" vertical="center" wrapText="1"/>
    </xf>
    <xf numFmtId="0" fontId="9" fillId="0" borderId="5" xfId="0" applyFont="1" applyFill="1" applyBorder="1" applyAlignment="1" applyProtection="1">
      <alignment horizontal="center" vertical="center"/>
    </xf>
    <xf numFmtId="0" fontId="17" fillId="0" borderId="5" xfId="0" applyFont="1" applyBorder="1" applyAlignment="1" applyProtection="1">
      <alignment horizontal="left" vertical="center" wrapText="1"/>
    </xf>
    <xf numFmtId="0" fontId="17" fillId="0" borderId="5" xfId="0" applyFont="1" applyBorder="1" applyAlignment="1" applyProtection="1">
      <alignment horizontal="left" vertical="center"/>
    </xf>
    <xf numFmtId="16" fontId="9" fillId="0" borderId="5" xfId="0" quotePrefix="1" applyNumberFormat="1" applyFont="1" applyFill="1" applyBorder="1" applyAlignment="1" applyProtection="1">
      <alignment horizontal="center" vertical="center"/>
    </xf>
    <xf numFmtId="16" fontId="9" fillId="0" borderId="5" xfId="0" applyNumberFormat="1" applyFont="1" applyFill="1" applyBorder="1" applyAlignment="1" applyProtection="1">
      <alignment horizontal="center" vertical="center"/>
    </xf>
    <xf numFmtId="0" fontId="19" fillId="0" borderId="5" xfId="0" applyFont="1" applyFill="1" applyBorder="1" applyAlignment="1" applyProtection="1">
      <alignment horizontal="center" vertical="center"/>
    </xf>
    <xf numFmtId="0" fontId="18" fillId="4" borderId="0" xfId="0" applyFont="1" applyFill="1" applyBorder="1" applyAlignment="1" applyProtection="1">
      <alignment horizontal="center" vertical="center"/>
    </xf>
    <xf numFmtId="0" fontId="0" fillId="4" borderId="0" xfId="0" applyFill="1" applyBorder="1" applyAlignment="1" applyProtection="1">
      <alignment horizontal="center" vertical="center"/>
    </xf>
    <xf numFmtId="0" fontId="17" fillId="2" borderId="0" xfId="0" applyFont="1" applyFill="1" applyBorder="1" applyAlignment="1" applyProtection="1">
      <alignment horizontal="center" vertical="center"/>
    </xf>
    <xf numFmtId="0" fontId="0" fillId="2" borderId="0" xfId="0" applyFill="1" applyBorder="1" applyAlignment="1" applyProtection="1">
      <alignment vertical="center"/>
    </xf>
    <xf numFmtId="0" fontId="3" fillId="16" borderId="41" xfId="0" applyFont="1" applyFill="1" applyBorder="1" applyAlignment="1">
      <alignment vertical="center"/>
    </xf>
    <xf numFmtId="166" fontId="5" fillId="16" borderId="42" xfId="0" applyNumberFormat="1" applyFont="1" applyFill="1" applyBorder="1" applyAlignment="1" applyProtection="1">
      <alignment horizontal="center" vertical="center"/>
      <protection locked="0"/>
    </xf>
    <xf numFmtId="0" fontId="3" fillId="16" borderId="0" xfId="0" applyFont="1" applyFill="1" applyBorder="1" applyAlignment="1">
      <alignment vertical="center"/>
    </xf>
    <xf numFmtId="1" fontId="15" fillId="16" borderId="44" xfId="0" applyNumberFormat="1" applyFont="1" applyFill="1" applyBorder="1" applyAlignment="1" applyProtection="1">
      <alignment horizontal="left" vertical="center"/>
    </xf>
    <xf numFmtId="0" fontId="3" fillId="16" borderId="46" xfId="0" applyFont="1" applyFill="1" applyBorder="1" applyAlignment="1">
      <alignment vertical="center"/>
    </xf>
    <xf numFmtId="1" fontId="15" fillId="16" borderId="47" xfId="0" applyNumberFormat="1" applyFont="1" applyFill="1" applyBorder="1" applyAlignment="1" applyProtection="1">
      <alignment horizontal="left" vertical="center"/>
    </xf>
    <xf numFmtId="9" fontId="33" fillId="0" borderId="48" xfId="0" applyNumberFormat="1" applyFont="1" applyBorder="1" applyAlignment="1">
      <alignment horizontal="center" vertical="center"/>
    </xf>
    <xf numFmtId="0" fontId="17" fillId="0" borderId="49" xfId="0" applyFont="1" applyBorder="1" applyAlignment="1">
      <alignment vertical="center"/>
    </xf>
    <xf numFmtId="0" fontId="17" fillId="0" borderId="50" xfId="0" applyFont="1" applyBorder="1" applyAlignment="1">
      <alignment vertical="center"/>
    </xf>
    <xf numFmtId="0" fontId="16" fillId="17" borderId="51" xfId="0" applyFont="1" applyFill="1" applyBorder="1" applyAlignment="1" applyProtection="1">
      <alignment horizontal="left" vertical="center" wrapText="1"/>
    </xf>
    <xf numFmtId="0" fontId="16" fillId="17" borderId="19" xfId="0" applyFont="1" applyFill="1" applyBorder="1" applyAlignment="1" applyProtection="1">
      <alignment horizontal="left" vertical="center" wrapText="1"/>
    </xf>
    <xf numFmtId="0" fontId="16" fillId="17" borderId="52" xfId="0" applyFont="1" applyFill="1" applyBorder="1" applyAlignment="1" applyProtection="1">
      <alignment horizontal="left" vertical="center" wrapText="1"/>
    </xf>
    <xf numFmtId="0" fontId="16" fillId="17" borderId="53" xfId="0" applyFont="1" applyFill="1" applyBorder="1" applyAlignment="1" applyProtection="1">
      <alignment horizontal="left" vertical="center" wrapText="1"/>
    </xf>
    <xf numFmtId="0" fontId="16" fillId="8" borderId="5" xfId="0" applyFont="1" applyFill="1" applyBorder="1" applyAlignment="1" applyProtection="1">
      <alignment horizontal="left" vertical="center" wrapText="1"/>
      <protection locked="0"/>
    </xf>
    <xf numFmtId="0" fontId="17" fillId="0" borderId="54" xfId="0" applyFont="1" applyBorder="1" applyAlignment="1">
      <alignment horizontal="center" vertical="center"/>
    </xf>
    <xf numFmtId="0" fontId="17" fillId="0" borderId="17" xfId="0" applyFont="1" applyBorder="1" applyAlignment="1">
      <alignment horizontal="left" vertical="center"/>
    </xf>
    <xf numFmtId="0" fontId="15" fillId="7" borderId="17" xfId="0" applyFont="1" applyFill="1" applyBorder="1" applyAlignment="1" applyProtection="1">
      <alignment horizontal="center" vertical="center" wrapText="1"/>
    </xf>
    <xf numFmtId="0" fontId="17" fillId="0" borderId="19" xfId="0" applyFont="1" applyBorder="1" applyAlignment="1" applyProtection="1">
      <alignment horizontal="left" vertical="center" wrapText="1"/>
    </xf>
    <xf numFmtId="0" fontId="9" fillId="0" borderId="56" xfId="0" applyFont="1" applyBorder="1" applyAlignment="1" applyProtection="1">
      <alignment horizontal="center" vertical="center" wrapText="1"/>
      <protection locked="0"/>
    </xf>
    <xf numFmtId="0" fontId="17" fillId="0" borderId="56" xfId="0" applyFont="1" applyBorder="1" applyAlignment="1">
      <alignment horizontal="center" vertical="center"/>
    </xf>
    <xf numFmtId="0" fontId="17" fillId="4" borderId="57" xfId="0" applyFont="1" applyFill="1" applyBorder="1" applyAlignment="1">
      <alignment vertical="center"/>
    </xf>
    <xf numFmtId="0" fontId="9" fillId="10" borderId="5" xfId="0" applyFont="1" applyFill="1" applyBorder="1" applyAlignment="1" applyProtection="1">
      <alignment horizontal="center" vertical="center" wrapText="1"/>
    </xf>
    <xf numFmtId="0" fontId="9" fillId="10" borderId="5" xfId="0" applyFont="1" applyFill="1" applyBorder="1" applyAlignment="1" applyProtection="1">
      <alignment horizontal="center" vertical="center"/>
    </xf>
    <xf numFmtId="0" fontId="9" fillId="10" borderId="54" xfId="0" applyFont="1" applyFill="1" applyBorder="1" applyAlignment="1" applyProtection="1">
      <alignment horizontal="center" vertical="center"/>
    </xf>
    <xf numFmtId="0" fontId="17" fillId="2" borderId="5" xfId="0" applyFont="1" applyFill="1" applyBorder="1" applyAlignment="1">
      <alignment vertical="center" wrapText="1"/>
    </xf>
    <xf numFmtId="0" fontId="15" fillId="17" borderId="5" xfId="0" applyFont="1" applyFill="1" applyBorder="1" applyAlignment="1" applyProtection="1">
      <alignment horizontal="center" vertical="center" wrapText="1"/>
    </xf>
    <xf numFmtId="0" fontId="17" fillId="0" borderId="17" xfId="0" applyFont="1" applyBorder="1" applyAlignment="1" applyProtection="1">
      <alignment horizontal="left" vertical="center"/>
    </xf>
    <xf numFmtId="0" fontId="9" fillId="0" borderId="17" xfId="0" applyFont="1" applyBorder="1" applyAlignment="1">
      <alignment vertical="center"/>
    </xf>
    <xf numFmtId="0" fontId="17" fillId="0" borderId="62" xfId="0" applyFont="1" applyBorder="1" applyAlignment="1" applyProtection="1">
      <alignment horizontal="left" vertical="center" wrapText="1"/>
    </xf>
    <xf numFmtId="0" fontId="17" fillId="0" borderId="62" xfId="0" applyFont="1" applyBorder="1" applyAlignment="1">
      <alignment vertical="center" wrapText="1"/>
    </xf>
    <xf numFmtId="0" fontId="9" fillId="0" borderId="62" xfId="0" applyFont="1" applyBorder="1" applyAlignment="1" applyProtection="1">
      <alignment horizontal="center" vertical="center" wrapText="1"/>
      <protection locked="0"/>
    </xf>
    <xf numFmtId="0" fontId="17" fillId="0" borderId="62" xfId="0" applyFont="1" applyBorder="1" applyAlignment="1">
      <alignment horizontal="center" vertical="center"/>
    </xf>
    <xf numFmtId="0" fontId="35" fillId="0" borderId="0" xfId="7" applyFill="1"/>
    <xf numFmtId="0" fontId="35" fillId="0" borderId="0" xfId="7"/>
    <xf numFmtId="0" fontId="37" fillId="2" borderId="63" xfId="7" applyFont="1" applyFill="1" applyBorder="1"/>
    <xf numFmtId="0" fontId="38" fillId="2" borderId="63" xfId="7" applyFont="1" applyFill="1" applyBorder="1"/>
    <xf numFmtId="0" fontId="37" fillId="2" borderId="63" xfId="7" applyFont="1" applyFill="1" applyBorder="1" applyAlignment="1">
      <alignment horizontal="right" vertical="top"/>
    </xf>
    <xf numFmtId="0" fontId="34" fillId="2" borderId="63" xfId="7" applyFont="1" applyFill="1" applyBorder="1" applyAlignment="1">
      <alignment vertical="top" wrapText="1"/>
    </xf>
    <xf numFmtId="0" fontId="37" fillId="2" borderId="63" xfId="7" applyFont="1" applyFill="1" applyBorder="1" applyAlignment="1">
      <alignment vertical="top"/>
    </xf>
    <xf numFmtId="0" fontId="37" fillId="2" borderId="63" xfId="7" applyFont="1" applyFill="1" applyBorder="1" applyAlignment="1">
      <alignment horizontal="left" vertical="top"/>
    </xf>
    <xf numFmtId="0" fontId="34" fillId="2" borderId="63" xfId="7" applyFont="1" applyFill="1" applyBorder="1" applyAlignment="1">
      <alignment vertical="top"/>
    </xf>
    <xf numFmtId="0" fontId="37" fillId="18" borderId="64" xfId="7" applyFont="1" applyFill="1" applyBorder="1" applyAlignment="1"/>
    <xf numFmtId="0" fontId="37" fillId="18" borderId="65" xfId="7" applyFont="1" applyFill="1" applyBorder="1"/>
    <xf numFmtId="0" fontId="38" fillId="2" borderId="66" xfId="7" applyFont="1" applyFill="1" applyBorder="1"/>
    <xf numFmtId="0" fontId="38" fillId="0" borderId="67" xfId="7" applyFont="1" applyFill="1" applyBorder="1"/>
    <xf numFmtId="0" fontId="38" fillId="2" borderId="67" xfId="7" applyFont="1" applyFill="1" applyBorder="1"/>
    <xf numFmtId="0" fontId="39" fillId="2" borderId="67" xfId="7" applyFont="1" applyFill="1" applyBorder="1"/>
    <xf numFmtId="0" fontId="37" fillId="2" borderId="63" xfId="7" applyFont="1" applyFill="1" applyBorder="1" applyAlignment="1">
      <alignment horizontal="right"/>
    </xf>
    <xf numFmtId="0" fontId="3" fillId="2" borderId="63" xfId="3" applyFont="1" applyFill="1" applyBorder="1" applyAlignment="1" applyProtection="1">
      <alignment vertical="top" wrapText="1"/>
    </xf>
    <xf numFmtId="0" fontId="3" fillId="0" borderId="63" xfId="3" applyFont="1" applyFill="1" applyBorder="1" applyAlignment="1" applyProtection="1">
      <alignment vertical="top" wrapText="1"/>
    </xf>
    <xf numFmtId="0" fontId="3" fillId="2" borderId="63" xfId="3" applyFont="1" applyFill="1" applyBorder="1" applyAlignment="1" applyProtection="1">
      <alignment vertical="top"/>
    </xf>
    <xf numFmtId="0" fontId="3" fillId="2" borderId="63" xfId="3" applyFont="1" applyFill="1" applyBorder="1" applyAlignment="1" applyProtection="1">
      <alignment horizontal="center" vertical="top" wrapText="1"/>
    </xf>
    <xf numFmtId="0" fontId="37" fillId="2" borderId="63" xfId="7" applyFont="1" applyFill="1" applyBorder="1" applyAlignment="1">
      <alignment horizontal="left"/>
    </xf>
    <xf numFmtId="0" fontId="3" fillId="2" borderId="63" xfId="3" quotePrefix="1" applyFont="1" applyFill="1" applyBorder="1" applyAlignment="1" applyProtection="1">
      <alignment vertical="top"/>
    </xf>
    <xf numFmtId="0" fontId="3" fillId="0" borderId="63" xfId="3" quotePrefix="1" applyFont="1" applyFill="1" applyBorder="1" applyAlignment="1" applyProtection="1">
      <alignment vertical="top"/>
    </xf>
    <xf numFmtId="0" fontId="3" fillId="2" borderId="63" xfId="3" applyFont="1" applyFill="1" applyBorder="1" applyAlignment="1" applyProtection="1">
      <alignment horizontal="center" vertical="top"/>
    </xf>
    <xf numFmtId="0" fontId="3" fillId="2" borderId="63" xfId="3" quotePrefix="1" applyFont="1" applyFill="1" applyBorder="1" applyAlignment="1" applyProtection="1">
      <alignment horizontal="center" vertical="top"/>
    </xf>
    <xf numFmtId="0" fontId="3" fillId="0" borderId="63" xfId="3" applyFont="1" applyBorder="1" applyAlignment="1" applyProtection="1">
      <alignment vertical="top" wrapText="1"/>
    </xf>
    <xf numFmtId="0" fontId="37" fillId="2" borderId="68" xfId="7" applyFont="1" applyFill="1" applyBorder="1"/>
    <xf numFmtId="0" fontId="35" fillId="0" borderId="0" xfId="7" applyNumberFormat="1"/>
    <xf numFmtId="0" fontId="4" fillId="0" borderId="0" xfId="7" applyFont="1"/>
    <xf numFmtId="0" fontId="35" fillId="0" borderId="0" xfId="7" applyAlignment="1">
      <alignment horizontal="right"/>
    </xf>
    <xf numFmtId="0" fontId="35" fillId="0" borderId="0" xfId="7" applyFill="1" applyBorder="1" applyAlignment="1">
      <alignment horizontal="right"/>
    </xf>
    <xf numFmtId="0" fontId="35" fillId="0" borderId="0" xfId="7" applyFill="1" applyBorder="1"/>
    <xf numFmtId="0" fontId="3" fillId="0" borderId="0" xfId="7" applyFont="1" applyFill="1" applyBorder="1" applyAlignment="1">
      <alignment horizontal="right" wrapText="1"/>
    </xf>
    <xf numFmtId="0" fontId="37" fillId="2" borderId="0" xfId="7" applyFont="1" applyFill="1" applyAlignment="1">
      <alignment horizontal="left"/>
    </xf>
    <xf numFmtId="0" fontId="37" fillId="2" borderId="0" xfId="7" applyNumberFormat="1" applyFont="1" applyFill="1"/>
    <xf numFmtId="0" fontId="37" fillId="2" borderId="0" xfId="7" applyFont="1" applyFill="1"/>
    <xf numFmtId="0" fontId="37" fillId="2" borderId="0" xfId="7" applyNumberFormat="1" applyFont="1" applyFill="1" applyAlignment="1">
      <alignment horizontal="right"/>
    </xf>
    <xf numFmtId="0" fontId="37" fillId="18" borderId="0" xfId="7" applyFont="1" applyFill="1"/>
    <xf numFmtId="0" fontId="35" fillId="3" borderId="0" xfId="7" applyFill="1"/>
    <xf numFmtId="0" fontId="37" fillId="13" borderId="69" xfId="7" applyFont="1" applyFill="1" applyBorder="1" applyAlignment="1">
      <alignment horizontal="centerContinuous" wrapText="1"/>
    </xf>
    <xf numFmtId="0" fontId="35" fillId="13" borderId="70" xfId="7" applyFill="1" applyBorder="1" applyAlignment="1">
      <alignment horizontal="centerContinuous"/>
    </xf>
    <xf numFmtId="0" fontId="35" fillId="13" borderId="71" xfId="7" applyFill="1" applyBorder="1" applyAlignment="1">
      <alignment horizontal="centerContinuous"/>
    </xf>
    <xf numFmtId="0" fontId="38" fillId="10" borderId="72" xfId="7" applyFont="1" applyFill="1" applyBorder="1" applyAlignment="1">
      <alignment horizontal="left"/>
    </xf>
    <xf numFmtId="0" fontId="42" fillId="10" borderId="73" xfId="7" applyFont="1" applyFill="1" applyBorder="1" applyAlignment="1">
      <alignment horizontal="centerContinuous"/>
    </xf>
    <xf numFmtId="0" fontId="42" fillId="10" borderId="74" xfId="7" applyFont="1" applyFill="1" applyBorder="1" applyAlignment="1">
      <alignment horizontal="centerContinuous"/>
    </xf>
    <xf numFmtId="0" fontId="38" fillId="10" borderId="75" xfId="7" applyFont="1" applyFill="1" applyBorder="1" applyAlignment="1">
      <alignment horizontal="centerContinuous"/>
    </xf>
    <xf numFmtId="0" fontId="4" fillId="0" borderId="0" xfId="7" applyFont="1" applyFill="1" applyAlignment="1">
      <alignment horizontal="center"/>
    </xf>
    <xf numFmtId="0" fontId="38" fillId="2" borderId="76" xfId="7" applyFont="1" applyFill="1" applyBorder="1" applyAlignment="1">
      <alignment horizontal="centerContinuous"/>
    </xf>
    <xf numFmtId="0" fontId="43" fillId="0" borderId="0" xfId="3" applyFont="1" applyFill="1" applyAlignment="1" applyProtection="1">
      <alignment horizontal="center"/>
    </xf>
    <xf numFmtId="0" fontId="38" fillId="10" borderId="72" xfId="7" applyFont="1" applyFill="1" applyBorder="1" applyAlignment="1">
      <alignment horizontal="centerContinuous"/>
    </xf>
    <xf numFmtId="0" fontId="38" fillId="10" borderId="74" xfId="7" applyFont="1" applyFill="1" applyBorder="1" applyAlignment="1">
      <alignment horizontal="centerContinuous"/>
    </xf>
    <xf numFmtId="0" fontId="38" fillId="10" borderId="77" xfId="7" applyFont="1" applyFill="1" applyBorder="1" applyAlignment="1">
      <alignment horizontal="centerContinuous"/>
    </xf>
    <xf numFmtId="0" fontId="38" fillId="10" borderId="75" xfId="7" applyFont="1" applyFill="1" applyBorder="1" applyAlignment="1">
      <alignment horizontal="center"/>
    </xf>
    <xf numFmtId="0" fontId="43" fillId="0" borderId="0" xfId="3" applyFont="1" applyFill="1" applyBorder="1" applyAlignment="1" applyProtection="1">
      <alignment horizontal="centerContinuous"/>
    </xf>
    <xf numFmtId="0" fontId="38" fillId="2" borderId="78" xfId="7" applyFont="1" applyFill="1" applyBorder="1" applyAlignment="1">
      <alignment horizontal="centerContinuous"/>
    </xf>
    <xf numFmtId="0" fontId="38" fillId="2" borderId="79" xfId="7" applyFont="1" applyFill="1" applyBorder="1" applyAlignment="1">
      <alignment horizontal="centerContinuous"/>
    </xf>
    <xf numFmtId="0" fontId="43" fillId="0" borderId="0" xfId="3" applyFont="1" applyAlignment="1" applyProtection="1">
      <alignment horizontal="center"/>
    </xf>
    <xf numFmtId="0" fontId="35" fillId="0" borderId="0" xfId="7" applyBorder="1"/>
    <xf numFmtId="0" fontId="27" fillId="0" borderId="0" xfId="7" applyFont="1"/>
    <xf numFmtId="0" fontId="35" fillId="0" borderId="80" xfId="7" applyFill="1" applyBorder="1" applyAlignment="1">
      <alignment horizontal="centerContinuous"/>
    </xf>
    <xf numFmtId="0" fontId="3" fillId="0" borderId="0" xfId="7" applyFont="1"/>
    <xf numFmtId="0" fontId="4" fillId="19" borderId="81" xfId="7" applyFont="1" applyFill="1" applyBorder="1" applyAlignment="1">
      <alignment horizontal="center"/>
    </xf>
    <xf numFmtId="0" fontId="5" fillId="0" borderId="0" xfId="7" applyFont="1" applyFill="1" applyBorder="1" applyAlignment="1">
      <alignment horizontal="right"/>
    </xf>
    <xf numFmtId="166" fontId="5" fillId="9" borderId="82" xfId="7" applyNumberFormat="1" applyFont="1" applyFill="1" applyBorder="1" applyProtection="1">
      <protection locked="0"/>
    </xf>
    <xf numFmtId="166" fontId="5" fillId="20" borderId="82" xfId="7" applyNumberFormat="1" applyFont="1" applyFill="1" applyBorder="1" applyProtection="1">
      <protection locked="0"/>
    </xf>
    <xf numFmtId="0" fontId="3" fillId="0" borderId="0" xfId="7" applyFont="1" applyBorder="1" applyAlignment="1">
      <alignment horizontal="right"/>
    </xf>
    <xf numFmtId="165" fontId="3" fillId="0" borderId="0" xfId="7" applyNumberFormat="1" applyFont="1" applyBorder="1"/>
    <xf numFmtId="0" fontId="3" fillId="0" borderId="0" xfId="7" applyFont="1" applyBorder="1"/>
    <xf numFmtId="0" fontId="3" fillId="0" borderId="83" xfId="7" applyFont="1" applyBorder="1"/>
    <xf numFmtId="0" fontId="3" fillId="0" borderId="3" xfId="7" applyFont="1" applyBorder="1"/>
    <xf numFmtId="0" fontId="4" fillId="0" borderId="84" xfId="7" applyFont="1" applyBorder="1"/>
    <xf numFmtId="0" fontId="4" fillId="0" borderId="84" xfId="7" applyFont="1" applyBorder="1" applyAlignment="1">
      <alignment horizontal="left"/>
    </xf>
    <xf numFmtId="0" fontId="4" fillId="0" borderId="85" xfId="7" applyFont="1" applyBorder="1"/>
    <xf numFmtId="0" fontId="4" fillId="0" borderId="80" xfId="7" applyFont="1" applyBorder="1"/>
    <xf numFmtId="0" fontId="4" fillId="0" borderId="0" xfId="7" applyFont="1" applyFill="1" applyBorder="1"/>
    <xf numFmtId="0" fontId="3" fillId="0" borderId="0" xfId="7" applyFont="1" applyFill="1" applyBorder="1"/>
    <xf numFmtId="0" fontId="3" fillId="0" borderId="86" xfId="7" applyFont="1" applyBorder="1" applyAlignment="1">
      <alignment vertical="top" wrapText="1"/>
    </xf>
    <xf numFmtId="0" fontId="5" fillId="21" borderId="87" xfId="7" applyFont="1" applyFill="1" applyBorder="1" applyAlignment="1" applyProtection="1">
      <alignment horizontal="center"/>
      <protection locked="0"/>
    </xf>
    <xf numFmtId="0" fontId="3" fillId="0" borderId="88" xfId="7" applyFont="1" applyBorder="1"/>
    <xf numFmtId="0" fontId="3" fillId="0" borderId="63" xfId="7" applyFont="1" applyBorder="1"/>
    <xf numFmtId="166" fontId="5" fillId="21" borderId="63" xfId="7" applyNumberFormat="1" applyFont="1" applyFill="1" applyBorder="1" applyAlignment="1" applyProtection="1">
      <alignment horizontal="center"/>
      <protection locked="0"/>
    </xf>
    <xf numFmtId="165" fontId="5" fillId="21" borderId="63" xfId="7" applyNumberFormat="1" applyFont="1" applyFill="1" applyBorder="1" applyAlignment="1" applyProtection="1">
      <alignment horizontal="center"/>
      <protection locked="0"/>
    </xf>
    <xf numFmtId="166" fontId="5" fillId="11" borderId="89" xfId="7" applyNumberFormat="1" applyFont="1" applyFill="1" applyBorder="1" applyAlignment="1" applyProtection="1">
      <alignment horizontal="center"/>
      <protection locked="0"/>
    </xf>
    <xf numFmtId="0" fontId="4" fillId="0" borderId="80" xfId="7" applyFont="1" applyBorder="1" applyAlignment="1">
      <alignment horizontal="center"/>
    </xf>
    <xf numFmtId="0" fontId="4" fillId="0" borderId="90" xfId="7" applyFont="1" applyBorder="1" applyAlignment="1">
      <alignment horizontal="center"/>
    </xf>
    <xf numFmtId="0" fontId="3" fillId="0" borderId="91" xfId="7" applyFont="1" applyBorder="1"/>
    <xf numFmtId="0" fontId="3" fillId="10" borderId="0" xfId="7" applyFont="1" applyFill="1" applyBorder="1"/>
    <xf numFmtId="0" fontId="3" fillId="10" borderId="92" xfId="7" applyFont="1" applyFill="1" applyBorder="1"/>
    <xf numFmtId="0" fontId="3" fillId="10" borderId="86" xfId="7" applyFont="1" applyFill="1" applyBorder="1"/>
    <xf numFmtId="0" fontId="4" fillId="0" borderId="88" xfId="7" applyFont="1" applyFill="1" applyBorder="1"/>
    <xf numFmtId="0" fontId="3" fillId="0" borderId="0" xfId="7" applyFont="1" applyFill="1" applyBorder="1" applyAlignment="1">
      <alignment horizontal="center"/>
    </xf>
    <xf numFmtId="0" fontId="4" fillId="0" borderId="63" xfId="7" applyFont="1" applyBorder="1"/>
    <xf numFmtId="0" fontId="4" fillId="0" borderId="63" xfId="7" applyFont="1" applyBorder="1" applyAlignment="1">
      <alignment horizontal="left"/>
    </xf>
    <xf numFmtId="0" fontId="4" fillId="0" borderId="89" xfId="7" applyFont="1" applyBorder="1"/>
    <xf numFmtId="0" fontId="3" fillId="0" borderId="63" xfId="7" applyFont="1" applyBorder="1" applyAlignment="1">
      <alignment horizontal="left" vertical="center" wrapText="1"/>
    </xf>
    <xf numFmtId="0" fontId="5" fillId="0" borderId="63" xfId="7" applyFont="1" applyBorder="1" applyAlignment="1">
      <alignment horizontal="right" vertical="center"/>
    </xf>
    <xf numFmtId="0" fontId="5" fillId="21" borderId="93" xfId="7" applyFont="1" applyFill="1" applyBorder="1" applyAlignment="1" applyProtection="1">
      <alignment horizontal="center"/>
      <protection locked="0"/>
    </xf>
    <xf numFmtId="0" fontId="5" fillId="21" borderId="63" xfId="7" applyFont="1" applyFill="1" applyBorder="1" applyAlignment="1" applyProtection="1">
      <alignment horizontal="center"/>
      <protection locked="0"/>
    </xf>
    <xf numFmtId="0" fontId="5" fillId="22" borderId="93" xfId="7" applyFont="1" applyFill="1" applyBorder="1" applyAlignment="1" applyProtection="1">
      <alignment horizontal="center"/>
      <protection locked="0"/>
    </xf>
    <xf numFmtId="0" fontId="4" fillId="0" borderId="80" xfId="7" applyFont="1" applyFill="1" applyBorder="1" applyAlignment="1">
      <alignment horizontal="center"/>
    </xf>
    <xf numFmtId="0" fontId="4" fillId="0" borderId="90" xfId="7" applyFont="1" applyFill="1" applyBorder="1" applyAlignment="1">
      <alignment horizontal="center"/>
    </xf>
    <xf numFmtId="0" fontId="4" fillId="0" borderId="91" xfId="7" applyFont="1" applyFill="1" applyBorder="1"/>
    <xf numFmtId="0" fontId="3" fillId="0" borderId="63" xfId="7" applyFont="1" applyBorder="1" applyAlignment="1">
      <alignment horizontal="left" vertical="center"/>
    </xf>
    <xf numFmtId="0" fontId="4" fillId="0" borderId="87" xfId="7" applyFont="1" applyFill="1" applyBorder="1" applyAlignment="1">
      <alignment horizontal="center"/>
    </xf>
    <xf numFmtId="0" fontId="4" fillId="0" borderId="63" xfId="7" applyFont="1" applyFill="1" applyBorder="1"/>
    <xf numFmtId="0" fontId="3" fillId="0" borderId="63" xfId="7" applyFont="1" applyFill="1" applyBorder="1"/>
    <xf numFmtId="0" fontId="5" fillId="21" borderId="94" xfId="7" applyFont="1" applyFill="1" applyBorder="1" applyAlignment="1" applyProtection="1">
      <alignment horizontal="center"/>
      <protection locked="0"/>
    </xf>
    <xf numFmtId="0" fontId="3" fillId="0" borderId="0" xfId="7" applyFont="1" applyFill="1" applyBorder="1" applyAlignment="1">
      <alignment horizontal="center" wrapText="1"/>
    </xf>
    <xf numFmtId="0" fontId="3" fillId="0" borderId="0" xfId="7" applyFont="1" applyFill="1" applyBorder="1" applyAlignment="1">
      <alignment horizontal="left"/>
    </xf>
    <xf numFmtId="166" fontId="5" fillId="21" borderId="0" xfId="7" applyNumberFormat="1" applyFont="1" applyFill="1" applyBorder="1" applyAlignment="1" applyProtection="1">
      <alignment horizontal="center"/>
      <protection locked="0"/>
    </xf>
    <xf numFmtId="0" fontId="5" fillId="21" borderId="0" xfId="7" applyFont="1" applyFill="1" applyBorder="1" applyAlignment="1" applyProtection="1">
      <alignment horizontal="center"/>
      <protection locked="0"/>
    </xf>
    <xf numFmtId="166" fontId="5" fillId="11" borderId="86" xfId="7" applyNumberFormat="1" applyFont="1" applyFill="1" applyBorder="1" applyAlignment="1" applyProtection="1">
      <alignment horizontal="center"/>
      <protection locked="0"/>
    </xf>
    <xf numFmtId="0" fontId="4" fillId="10" borderId="94" xfId="7" applyFont="1" applyFill="1" applyBorder="1" applyAlignment="1">
      <alignment horizontal="center"/>
    </xf>
    <xf numFmtId="0" fontId="4" fillId="0" borderId="88" xfId="7" applyFont="1" applyBorder="1"/>
    <xf numFmtId="0" fontId="3" fillId="0" borderId="93" xfId="7" applyFont="1" applyBorder="1"/>
    <xf numFmtId="0" fontId="4" fillId="0" borderId="63" xfId="7" applyFont="1" applyBorder="1" applyAlignment="1">
      <alignment horizontal="center"/>
    </xf>
    <xf numFmtId="0" fontId="3" fillId="0" borderId="63" xfId="7" applyFont="1" applyBorder="1" applyAlignment="1">
      <alignment horizontal="left"/>
    </xf>
    <xf numFmtId="0" fontId="3" fillId="0" borderId="63" xfId="7" applyFont="1" applyBorder="1" applyAlignment="1">
      <alignment horizontal="left" wrapText="1"/>
    </xf>
    <xf numFmtId="0" fontId="3" fillId="10" borderId="0" xfId="7" applyFont="1" applyFill="1" applyBorder="1" applyAlignment="1">
      <alignment horizontal="left" indent="1"/>
    </xf>
    <xf numFmtId="165" fontId="3" fillId="10" borderId="0" xfId="7" applyNumberFormat="1" applyFont="1" applyFill="1" applyBorder="1"/>
    <xf numFmtId="0" fontId="4" fillId="0" borderId="95" xfId="7" applyFont="1" applyBorder="1" applyAlignment="1">
      <alignment horizontal="left"/>
    </xf>
    <xf numFmtId="0" fontId="3" fillId="0" borderId="96" xfId="7" applyFont="1" applyBorder="1"/>
    <xf numFmtId="0" fontId="3" fillId="0" borderId="95" xfId="7" applyFont="1" applyBorder="1"/>
    <xf numFmtId="0" fontId="3" fillId="0" borderId="96" xfId="7" applyFont="1" applyBorder="1" applyAlignment="1">
      <alignment horizontal="right"/>
    </xf>
    <xf numFmtId="0" fontId="3" fillId="0" borderId="93" xfId="7" applyFont="1" applyBorder="1" applyAlignment="1">
      <alignment horizontal="right"/>
    </xf>
    <xf numFmtId="0" fontId="3" fillId="0" borderId="84" xfId="7" applyFont="1" applyBorder="1"/>
    <xf numFmtId="0" fontId="3" fillId="0" borderId="84" xfId="7" applyFont="1" applyBorder="1" applyAlignment="1">
      <alignment horizontal="right"/>
    </xf>
    <xf numFmtId="0" fontId="3" fillId="10" borderId="0" xfId="7" applyFont="1" applyFill="1" applyBorder="1" applyAlignment="1">
      <alignment horizontal="right"/>
    </xf>
    <xf numFmtId="0" fontId="4" fillId="0" borderId="88" xfId="7" applyFont="1" applyBorder="1" applyAlignment="1">
      <alignment horizontal="center"/>
    </xf>
    <xf numFmtId="0" fontId="3" fillId="3" borderId="97" xfId="7" applyFont="1" applyFill="1" applyBorder="1" applyAlignment="1">
      <alignment horizontal="center"/>
    </xf>
    <xf numFmtId="0" fontId="3" fillId="3" borderId="97" xfId="7" applyFont="1" applyFill="1" applyBorder="1" applyAlignment="1">
      <alignment horizontal="right"/>
    </xf>
    <xf numFmtId="0" fontId="3" fillId="3" borderId="63" xfId="7" applyFont="1" applyFill="1" applyBorder="1" applyAlignment="1">
      <alignment horizontal="left" wrapText="1"/>
    </xf>
    <xf numFmtId="0" fontId="3" fillId="3" borderId="88" xfId="7" applyFont="1" applyFill="1" applyBorder="1"/>
    <xf numFmtId="0" fontId="3" fillId="3" borderId="93" xfId="7" applyFont="1" applyFill="1" applyBorder="1" applyAlignment="1">
      <alignment horizontal="right"/>
    </xf>
    <xf numFmtId="0" fontId="3" fillId="10" borderId="63" xfId="7" applyFont="1" applyFill="1" applyBorder="1" applyAlignment="1">
      <alignment horizontal="left" wrapText="1" indent="1"/>
    </xf>
    <xf numFmtId="0" fontId="5" fillId="21" borderId="98" xfId="7" applyFont="1" applyFill="1" applyBorder="1" applyAlignment="1" applyProtection="1">
      <alignment horizontal="center"/>
      <protection locked="0"/>
    </xf>
    <xf numFmtId="0" fontId="3" fillId="0" borderId="99" xfId="7" applyFont="1" applyBorder="1" applyAlignment="1">
      <alignment horizontal="left" vertical="center"/>
    </xf>
    <xf numFmtId="166" fontId="5" fillId="21" borderId="99" xfId="7" applyNumberFormat="1" applyFont="1" applyFill="1" applyBorder="1" applyAlignment="1" applyProtection="1">
      <alignment horizontal="center"/>
      <protection locked="0"/>
    </xf>
    <xf numFmtId="0" fontId="5" fillId="21" borderId="99" xfId="7" applyFont="1" applyFill="1" applyBorder="1" applyAlignment="1" applyProtection="1">
      <alignment horizontal="center"/>
      <protection locked="0"/>
    </xf>
    <xf numFmtId="166" fontId="5" fillId="11" borderId="100" xfId="7" applyNumberFormat="1" applyFont="1" applyFill="1" applyBorder="1" applyAlignment="1" applyProtection="1">
      <alignment horizontal="center"/>
      <protection locked="0"/>
    </xf>
    <xf numFmtId="0" fontId="5" fillId="21" borderId="101" xfId="7" applyFont="1" applyFill="1" applyBorder="1" applyAlignment="1" applyProtection="1">
      <alignment horizontal="center"/>
      <protection locked="0"/>
    </xf>
    <xf numFmtId="0" fontId="3" fillId="0" borderId="84" xfId="7" applyFont="1" applyBorder="1" applyAlignment="1">
      <alignment wrapText="1"/>
    </xf>
    <xf numFmtId="166" fontId="5" fillId="21" borderId="84" xfId="7" applyNumberFormat="1" applyFont="1" applyFill="1" applyBorder="1" applyAlignment="1" applyProtection="1">
      <alignment horizontal="center"/>
      <protection locked="0"/>
    </xf>
    <xf numFmtId="0" fontId="5" fillId="21" borderId="84" xfId="7" applyFont="1" applyFill="1" applyBorder="1" applyAlignment="1" applyProtection="1">
      <alignment horizontal="center"/>
      <protection locked="0"/>
    </xf>
    <xf numFmtId="166" fontId="5" fillId="11" borderId="85" xfId="7" applyNumberFormat="1" applyFont="1" applyFill="1" applyBorder="1" applyAlignment="1" applyProtection="1">
      <alignment horizontal="center"/>
      <protection locked="0"/>
    </xf>
    <xf numFmtId="0" fontId="35" fillId="0" borderId="0" xfId="7" applyAlignment="1">
      <alignment vertical="center"/>
    </xf>
    <xf numFmtId="0" fontId="3" fillId="0" borderId="68" xfId="7" applyFont="1" applyFill="1" applyBorder="1" applyAlignment="1">
      <alignment horizontal="left" vertical="center" wrapText="1"/>
    </xf>
    <xf numFmtId="0" fontId="3" fillId="4" borderId="102" xfId="7" applyFont="1" applyFill="1" applyBorder="1"/>
    <xf numFmtId="0" fontId="3" fillId="4" borderId="103" xfId="7" applyFont="1" applyFill="1" applyBorder="1"/>
    <xf numFmtId="165" fontId="3" fillId="4" borderId="103" xfId="7" applyNumberFormat="1" applyFont="1" applyFill="1" applyBorder="1"/>
    <xf numFmtId="0" fontId="3" fillId="4" borderId="33" xfId="7" applyFont="1" applyFill="1" applyBorder="1"/>
    <xf numFmtId="165" fontId="3" fillId="0" borderId="0" xfId="7" applyNumberFormat="1" applyFont="1"/>
    <xf numFmtId="0" fontId="3" fillId="3" borderId="0" xfId="7" applyFont="1" applyFill="1"/>
    <xf numFmtId="0" fontId="4" fillId="3" borderId="4" xfId="7" applyFont="1" applyFill="1" applyBorder="1"/>
    <xf numFmtId="0" fontId="4" fillId="3" borderId="0" xfId="7" applyFont="1" applyFill="1" applyAlignment="1">
      <alignment horizontal="center"/>
    </xf>
    <xf numFmtId="0" fontId="4" fillId="3" borderId="4" xfId="7" applyFont="1" applyFill="1" applyBorder="1" applyAlignment="1">
      <alignment horizontal="center"/>
    </xf>
    <xf numFmtId="0" fontId="28" fillId="0" borderId="0" xfId="7" applyFont="1" applyAlignment="1">
      <alignment horizontal="right"/>
    </xf>
    <xf numFmtId="0" fontId="3" fillId="0" borderId="0" xfId="7" applyFont="1" applyAlignment="1">
      <alignment horizontal="left" indent="2"/>
    </xf>
    <xf numFmtId="0" fontId="45" fillId="0" borderId="3" xfId="7" applyFont="1" applyBorder="1" applyAlignment="1">
      <alignment horizontal="left"/>
    </xf>
    <xf numFmtId="0" fontId="46" fillId="0" borderId="0" xfId="7" applyFont="1"/>
    <xf numFmtId="0" fontId="47" fillId="0" borderId="0" xfId="7" applyFont="1" applyAlignment="1">
      <alignment horizontal="left"/>
    </xf>
    <xf numFmtId="0" fontId="47" fillId="2" borderId="93" xfId="7" applyFont="1" applyFill="1" applyBorder="1" applyAlignment="1">
      <alignment horizontal="center" vertical="top" wrapText="1"/>
    </xf>
    <xf numFmtId="0" fontId="47" fillId="0" borderId="63" xfId="7" applyFont="1" applyBorder="1" applyAlignment="1">
      <alignment horizontal="center"/>
    </xf>
    <xf numFmtId="0" fontId="48" fillId="0" borderId="0" xfId="7" applyFont="1"/>
    <xf numFmtId="0" fontId="47" fillId="2" borderId="99" xfId="7" applyFont="1" applyFill="1" applyBorder="1" applyAlignment="1">
      <alignment horizontal="center" vertical="top"/>
    </xf>
    <xf numFmtId="0" fontId="49" fillId="2" borderId="104" xfId="7" applyFont="1" applyFill="1" applyBorder="1" applyAlignment="1">
      <alignment horizontal="center" vertical="top" wrapText="1"/>
    </xf>
    <xf numFmtId="0" fontId="49" fillId="0" borderId="104" xfId="7" applyFont="1" applyBorder="1" applyAlignment="1">
      <alignment horizontal="center" vertical="top" wrapText="1"/>
    </xf>
    <xf numFmtId="0" fontId="49" fillId="0" borderId="99" xfId="7" applyFont="1" applyBorder="1" applyAlignment="1">
      <alignment horizontal="center" vertical="top" wrapText="1"/>
    </xf>
    <xf numFmtId="0" fontId="47" fillId="19" borderId="24" xfId="7" applyFont="1" applyFill="1" applyBorder="1" applyAlignment="1" applyProtection="1">
      <alignment vertical="top" wrapText="1"/>
    </xf>
    <xf numFmtId="0" fontId="48" fillId="15" borderId="0" xfId="7" applyFont="1" applyFill="1" applyBorder="1" applyProtection="1"/>
    <xf numFmtId="0" fontId="47" fillId="19" borderId="23" xfId="7" applyFont="1" applyFill="1" applyBorder="1" applyAlignment="1" applyProtection="1">
      <alignment vertical="top" wrapText="1"/>
    </xf>
    <xf numFmtId="0" fontId="47" fillId="19" borderId="25" xfId="7" applyFont="1" applyFill="1" applyBorder="1" applyAlignment="1" applyProtection="1">
      <alignment vertical="top" wrapText="1"/>
    </xf>
    <xf numFmtId="0" fontId="47" fillId="19" borderId="0" xfId="7" applyFont="1" applyFill="1" applyAlignment="1" applyProtection="1">
      <alignment vertical="top" wrapText="1"/>
    </xf>
    <xf numFmtId="0" fontId="48" fillId="15" borderId="0" xfId="7" applyFont="1" applyFill="1" applyBorder="1" applyAlignment="1" applyProtection="1">
      <alignment vertical="top"/>
    </xf>
    <xf numFmtId="0" fontId="47" fillId="15" borderId="25" xfId="7" applyFont="1" applyFill="1" applyBorder="1" applyAlignment="1" applyProtection="1">
      <alignment vertical="top" wrapText="1"/>
      <protection locked="0"/>
    </xf>
    <xf numFmtId="0" fontId="48" fillId="19" borderId="25" xfId="7" applyFont="1" applyFill="1" applyBorder="1" applyAlignment="1" applyProtection="1">
      <alignment vertical="top"/>
    </xf>
    <xf numFmtId="0" fontId="48" fillId="15" borderId="0" xfId="7" applyFont="1" applyFill="1" applyProtection="1"/>
    <xf numFmtId="0" fontId="47" fillId="15" borderId="105" xfId="7" applyFont="1" applyFill="1" applyBorder="1" applyAlignment="1" applyProtection="1">
      <alignment horizontal="center" vertical="center" wrapText="1"/>
    </xf>
    <xf numFmtId="0" fontId="48" fillId="19" borderId="24" xfId="7" applyFont="1" applyFill="1" applyBorder="1" applyAlignment="1" applyProtection="1">
      <alignment vertical="top"/>
    </xf>
    <xf numFmtId="0" fontId="47" fillId="15" borderId="105" xfId="7" applyFont="1" applyFill="1" applyBorder="1" applyAlignment="1" applyProtection="1">
      <alignment vertical="top" wrapText="1"/>
      <protection locked="0"/>
    </xf>
    <xf numFmtId="0" fontId="47" fillId="13" borderId="23" xfId="7" applyFont="1" applyFill="1" applyBorder="1" applyAlignment="1" applyProtection="1">
      <alignment vertical="top" wrapText="1"/>
    </xf>
    <xf numFmtId="0" fontId="47" fillId="19" borderId="106" xfId="7" applyFont="1" applyFill="1" applyBorder="1" applyAlignment="1" applyProtection="1">
      <alignment vertical="top" wrapText="1"/>
    </xf>
    <xf numFmtId="0" fontId="47" fillId="15" borderId="107" xfId="7" applyFont="1" applyFill="1" applyBorder="1" applyAlignment="1" applyProtection="1">
      <alignment vertical="top" wrapText="1"/>
      <protection locked="0"/>
    </xf>
    <xf numFmtId="0" fontId="47" fillId="15" borderId="0" xfId="7" applyFont="1" applyFill="1" applyBorder="1" applyAlignment="1" applyProtection="1">
      <alignment horizontal="center" vertical="top" wrapText="1"/>
    </xf>
    <xf numFmtId="0" fontId="51" fillId="19" borderId="108" xfId="7" applyFont="1" applyFill="1" applyBorder="1" applyAlignment="1" applyProtection="1">
      <alignment vertical="top" wrapText="1"/>
    </xf>
    <xf numFmtId="0" fontId="47" fillId="15" borderId="0" xfId="7" applyFont="1" applyFill="1" applyBorder="1" applyAlignment="1" applyProtection="1">
      <alignment horizontal="center" vertical="top"/>
    </xf>
    <xf numFmtId="0" fontId="47" fillId="19" borderId="25" xfId="7" applyFont="1" applyFill="1" applyBorder="1" applyAlignment="1" applyProtection="1">
      <alignment wrapText="1"/>
    </xf>
    <xf numFmtId="0" fontId="47" fillId="15" borderId="0" xfId="7" applyFont="1" applyFill="1" applyBorder="1" applyAlignment="1" applyProtection="1">
      <alignment vertical="top" wrapText="1"/>
    </xf>
    <xf numFmtId="0" fontId="47" fillId="19" borderId="24" xfId="7" applyFont="1" applyFill="1" applyBorder="1" applyAlignment="1" applyProtection="1">
      <alignment wrapText="1"/>
    </xf>
    <xf numFmtId="0" fontId="47" fillId="15" borderId="24" xfId="7" applyFont="1" applyFill="1" applyBorder="1" applyAlignment="1" applyProtection="1">
      <alignment vertical="top" wrapText="1"/>
      <protection locked="0"/>
    </xf>
    <xf numFmtId="0" fontId="47" fillId="15" borderId="109" xfId="7" applyFont="1" applyFill="1" applyBorder="1" applyAlignment="1" applyProtection="1">
      <alignment horizontal="center" vertical="top"/>
    </xf>
    <xf numFmtId="0" fontId="48" fillId="15" borderId="110" xfId="7" applyFont="1" applyFill="1" applyBorder="1" applyProtection="1"/>
    <xf numFmtId="0" fontId="47" fillId="15" borderId="110" xfId="7" applyFont="1" applyFill="1" applyBorder="1" applyAlignment="1" applyProtection="1">
      <alignment vertical="top" wrapText="1"/>
      <protection locked="0"/>
    </xf>
    <xf numFmtId="0" fontId="48" fillId="15" borderId="110" xfId="7" applyFont="1" applyFill="1" applyBorder="1" applyAlignment="1" applyProtection="1">
      <alignment vertical="top"/>
    </xf>
    <xf numFmtId="0" fontId="47" fillId="15" borderId="106" xfId="7" applyFont="1" applyFill="1" applyBorder="1" applyAlignment="1" applyProtection="1">
      <alignment vertical="top" wrapText="1"/>
      <protection locked="0"/>
    </xf>
    <xf numFmtId="0" fontId="47" fillId="15" borderId="111" xfId="7" applyFont="1" applyFill="1" applyBorder="1" applyAlignment="1" applyProtection="1">
      <alignment horizontal="center" vertical="top"/>
    </xf>
    <xf numFmtId="0" fontId="48" fillId="15" borderId="4" xfId="7" applyFont="1" applyFill="1" applyBorder="1" applyProtection="1"/>
    <xf numFmtId="0" fontId="47" fillId="15" borderId="4" xfId="7" applyFont="1" applyFill="1" applyBorder="1" applyAlignment="1" applyProtection="1">
      <alignment vertical="top" wrapText="1"/>
      <protection locked="0"/>
    </xf>
    <xf numFmtId="0" fontId="48" fillId="15" borderId="4" xfId="7" applyFont="1" applyFill="1" applyBorder="1" applyAlignment="1" applyProtection="1">
      <alignment vertical="top"/>
    </xf>
    <xf numFmtId="0" fontId="47" fillId="15" borderId="26" xfId="7" applyFont="1" applyFill="1" applyBorder="1" applyAlignment="1" applyProtection="1">
      <alignment vertical="top" wrapText="1"/>
      <protection locked="0"/>
    </xf>
    <xf numFmtId="0" fontId="47" fillId="13" borderId="112" xfId="7" applyFont="1" applyFill="1" applyBorder="1" applyAlignment="1" applyProtection="1">
      <alignment vertical="top" wrapText="1"/>
    </xf>
    <xf numFmtId="0" fontId="52" fillId="2" borderId="0" xfId="7" applyFont="1" applyFill="1" applyBorder="1" applyAlignment="1" applyProtection="1">
      <alignment vertical="top" wrapText="1"/>
    </xf>
    <xf numFmtId="0" fontId="48" fillId="2" borderId="0" xfId="7" applyFont="1" applyFill="1" applyBorder="1" applyAlignment="1" applyProtection="1">
      <alignment vertical="top"/>
    </xf>
    <xf numFmtId="0" fontId="48" fillId="16" borderId="24" xfId="7" applyFont="1" applyFill="1" applyBorder="1" applyAlignment="1" applyProtection="1">
      <alignment vertical="top" wrapText="1"/>
    </xf>
    <xf numFmtId="0" fontId="51" fillId="16" borderId="108" xfId="7" applyFont="1" applyFill="1" applyBorder="1" applyAlignment="1" applyProtection="1">
      <alignment vertical="top" wrapText="1"/>
    </xf>
    <xf numFmtId="0" fontId="47" fillId="16" borderId="23" xfId="7" applyFont="1" applyFill="1" applyBorder="1" applyAlignment="1" applyProtection="1">
      <alignment vertical="top" wrapText="1"/>
    </xf>
    <xf numFmtId="0" fontId="47" fillId="16" borderId="113" xfId="7" applyFont="1" applyFill="1" applyBorder="1" applyAlignment="1" applyProtection="1">
      <alignment vertical="top" wrapText="1"/>
    </xf>
    <xf numFmtId="0" fontId="47" fillId="2" borderId="25" xfId="7" applyFont="1" applyFill="1" applyBorder="1" applyAlignment="1" applyProtection="1">
      <alignment vertical="top" wrapText="1"/>
      <protection locked="0"/>
    </xf>
    <xf numFmtId="0" fontId="48" fillId="2" borderId="0" xfId="7" applyFont="1" applyFill="1" applyBorder="1" applyAlignment="1" applyProtection="1">
      <alignment vertical="top" wrapText="1"/>
    </xf>
    <xf numFmtId="0" fontId="47" fillId="16" borderId="114" xfId="7" applyFont="1" applyFill="1" applyBorder="1" applyAlignment="1" applyProtection="1">
      <alignment vertical="top" wrapText="1"/>
    </xf>
    <xf numFmtId="0" fontId="48" fillId="0" borderId="0" xfId="7" applyFont="1" applyProtection="1"/>
    <xf numFmtId="0" fontId="47" fillId="2" borderId="24" xfId="7" applyFont="1" applyFill="1" applyBorder="1" applyAlignment="1" applyProtection="1">
      <alignment vertical="top" wrapText="1"/>
      <protection locked="0"/>
    </xf>
    <xf numFmtId="0" fontId="47" fillId="2" borderId="115" xfId="7" applyFont="1" applyFill="1" applyBorder="1" applyAlignment="1" applyProtection="1">
      <alignment vertical="top" wrapText="1"/>
    </xf>
    <xf numFmtId="0" fontId="48" fillId="2" borderId="116" xfId="7" applyFont="1" applyFill="1" applyBorder="1" applyAlignment="1" applyProtection="1">
      <alignment vertical="top"/>
    </xf>
    <xf numFmtId="0" fontId="47" fillId="2" borderId="116" xfId="7" applyFont="1" applyFill="1" applyBorder="1" applyAlignment="1" applyProtection="1">
      <alignment vertical="top" wrapText="1"/>
      <protection locked="0"/>
    </xf>
    <xf numFmtId="0" fontId="48" fillId="2" borderId="116" xfId="7" applyFont="1" applyFill="1" applyBorder="1" applyAlignment="1" applyProtection="1">
      <alignment vertical="top" wrapText="1"/>
    </xf>
    <xf numFmtId="0" fontId="47" fillId="2" borderId="117" xfId="7" applyFont="1" applyFill="1" applyBorder="1" applyAlignment="1" applyProtection="1">
      <alignment vertical="top" wrapText="1"/>
      <protection locked="0"/>
    </xf>
    <xf numFmtId="0" fontId="48" fillId="15" borderId="0" xfId="7" applyFont="1" applyFill="1" applyBorder="1" applyAlignment="1" applyProtection="1">
      <alignment vertical="top" wrapText="1"/>
    </xf>
    <xf numFmtId="0" fontId="48" fillId="19" borderId="24" xfId="7" applyFont="1" applyFill="1" applyBorder="1" applyAlignment="1" applyProtection="1">
      <alignment vertical="top" wrapText="1"/>
    </xf>
    <xf numFmtId="0" fontId="47" fillId="13" borderId="24" xfId="7" applyFont="1" applyFill="1" applyBorder="1" applyAlignment="1" applyProtection="1">
      <alignment vertical="top" wrapText="1"/>
    </xf>
    <xf numFmtId="0" fontId="47" fillId="13" borderId="25" xfId="7" applyFont="1" applyFill="1" applyBorder="1" applyAlignment="1" applyProtection="1">
      <alignment vertical="top" wrapText="1"/>
    </xf>
    <xf numFmtId="0" fontId="47" fillId="15" borderId="118" xfId="7" applyFont="1" applyFill="1" applyBorder="1" applyAlignment="1" applyProtection="1">
      <alignment horizontal="center" vertical="top" wrapText="1"/>
    </xf>
    <xf numFmtId="0" fontId="47" fillId="19" borderId="108" xfId="7" applyFont="1" applyFill="1" applyBorder="1" applyAlignment="1" applyProtection="1">
      <alignment vertical="top" wrapText="1"/>
    </xf>
    <xf numFmtId="0" fontId="47" fillId="15" borderId="119" xfId="7" applyFont="1" applyFill="1" applyBorder="1" applyAlignment="1" applyProtection="1">
      <alignment horizontal="center" vertical="top" wrapText="1"/>
    </xf>
    <xf numFmtId="0" fontId="48" fillId="15" borderId="120" xfId="7" applyFont="1" applyFill="1" applyBorder="1" applyAlignment="1" applyProtection="1">
      <alignment vertical="top" wrapText="1"/>
    </xf>
    <xf numFmtId="0" fontId="47" fillId="15" borderId="121" xfId="7" applyFont="1" applyFill="1" applyBorder="1" applyAlignment="1" applyProtection="1">
      <alignment vertical="top" wrapText="1"/>
      <protection locked="0"/>
    </xf>
    <xf numFmtId="0" fontId="47" fillId="15" borderId="69" xfId="7" applyFont="1" applyFill="1" applyBorder="1" applyAlignment="1" applyProtection="1">
      <alignment horizontal="center" vertical="top" wrapText="1"/>
    </xf>
    <xf numFmtId="0" fontId="48" fillId="15" borderId="70" xfId="7" applyFont="1" applyFill="1" applyBorder="1" applyAlignment="1" applyProtection="1">
      <alignment vertical="top" wrapText="1"/>
    </xf>
    <xf numFmtId="0" fontId="47" fillId="15" borderId="70" xfId="7" applyFont="1" applyFill="1" applyBorder="1" applyAlignment="1" applyProtection="1">
      <alignment vertical="top" wrapText="1"/>
      <protection locked="0"/>
    </xf>
    <xf numFmtId="0" fontId="47" fillId="15" borderId="71" xfId="7" applyFont="1" applyFill="1" applyBorder="1" applyAlignment="1" applyProtection="1">
      <alignment vertical="top" wrapText="1"/>
      <protection locked="0"/>
    </xf>
    <xf numFmtId="0" fontId="47" fillId="16" borderId="24" xfId="7" applyFont="1" applyFill="1" applyBorder="1" applyAlignment="1" applyProtection="1">
      <alignment vertical="top" wrapText="1"/>
    </xf>
    <xf numFmtId="0" fontId="48" fillId="16" borderId="25" xfId="7" applyFont="1" applyFill="1" applyBorder="1" applyAlignment="1" applyProtection="1">
      <alignment vertical="top" wrapText="1"/>
    </xf>
    <xf numFmtId="0" fontId="48" fillId="2" borderId="120" xfId="7" applyFont="1" applyFill="1" applyBorder="1" applyAlignment="1" applyProtection="1">
      <alignment vertical="top" wrapText="1"/>
    </xf>
    <xf numFmtId="0" fontId="47" fillId="2" borderId="121" xfId="7" applyFont="1" applyFill="1" applyBorder="1" applyAlignment="1" applyProtection="1">
      <alignment vertical="top" wrapText="1"/>
      <protection locked="0"/>
    </xf>
    <xf numFmtId="0" fontId="47" fillId="2" borderId="69" xfId="7" applyFont="1" applyFill="1" applyBorder="1" applyAlignment="1" applyProtection="1">
      <alignment vertical="top" wrapText="1"/>
    </xf>
    <xf numFmtId="0" fontId="48" fillId="2" borderId="70" xfId="7" applyFont="1" applyFill="1" applyBorder="1" applyAlignment="1" applyProtection="1">
      <alignment vertical="top" wrapText="1"/>
    </xf>
    <xf numFmtId="0" fontId="47" fillId="2" borderId="71" xfId="7" applyFont="1" applyFill="1" applyBorder="1" applyAlignment="1" applyProtection="1">
      <alignment vertical="top" wrapText="1"/>
      <protection locked="0"/>
    </xf>
    <xf numFmtId="0" fontId="47" fillId="15" borderId="1" xfId="7" applyFont="1" applyFill="1" applyBorder="1" applyAlignment="1" applyProtection="1">
      <alignment horizontal="center" vertical="top" wrapText="1"/>
    </xf>
    <xf numFmtId="0" fontId="48" fillId="19" borderId="25" xfId="7" applyFont="1" applyFill="1" applyBorder="1" applyAlignment="1" applyProtection="1">
      <alignment vertical="top" wrapText="1"/>
    </xf>
    <xf numFmtId="0" fontId="48" fillId="15" borderId="1" xfId="7" applyFont="1" applyFill="1" applyBorder="1" applyAlignment="1" applyProtection="1">
      <alignment vertical="top" wrapText="1"/>
    </xf>
    <xf numFmtId="0" fontId="47" fillId="15" borderId="1" xfId="7" applyFont="1" applyFill="1" applyBorder="1" applyAlignment="1" applyProtection="1">
      <alignment horizontal="center" vertical="top"/>
    </xf>
    <xf numFmtId="0" fontId="47" fillId="15" borderId="122" xfId="7" applyFont="1" applyFill="1" applyBorder="1" applyAlignment="1" applyProtection="1">
      <alignment horizontal="center" vertical="top"/>
    </xf>
    <xf numFmtId="0" fontId="48" fillId="15" borderId="123" xfId="7" applyFont="1" applyFill="1" applyBorder="1" applyAlignment="1" applyProtection="1">
      <alignment vertical="top" wrapText="1"/>
    </xf>
    <xf numFmtId="0" fontId="47" fillId="15" borderId="69" xfId="7" applyFont="1" applyFill="1" applyBorder="1" applyAlignment="1" applyProtection="1">
      <alignment horizontal="center" vertical="top"/>
    </xf>
    <xf numFmtId="0" fontId="48" fillId="2" borderId="105" xfId="7" applyFont="1" applyFill="1" applyBorder="1" applyAlignment="1" applyProtection="1">
      <alignment vertical="top" wrapText="1"/>
    </xf>
    <xf numFmtId="0" fontId="48" fillId="23" borderId="0" xfId="7" applyFont="1" applyFill="1" applyProtection="1"/>
    <xf numFmtId="0" fontId="48" fillId="0" borderId="63" xfId="7" applyFont="1" applyBorder="1" applyAlignment="1" applyProtection="1"/>
    <xf numFmtId="0" fontId="47" fillId="10" borderId="63" xfId="7" applyFont="1" applyFill="1" applyBorder="1" applyAlignment="1" applyProtection="1">
      <alignment horizontal="center" wrapText="1"/>
    </xf>
    <xf numFmtId="0" fontId="47" fillId="0" borderId="84" xfId="7" applyFont="1" applyBorder="1" applyProtection="1"/>
    <xf numFmtId="0" fontId="48" fillId="0" borderId="91" xfId="7" applyFont="1" applyBorder="1" applyProtection="1"/>
    <xf numFmtId="0" fontId="47" fillId="10" borderId="0" xfId="7" applyFont="1" applyFill="1" applyBorder="1" applyAlignment="1" applyProtection="1">
      <alignment horizontal="center" wrapText="1"/>
    </xf>
    <xf numFmtId="0" fontId="47" fillId="10" borderId="0" xfId="7" applyFont="1" applyFill="1" applyBorder="1" applyAlignment="1" applyProtection="1">
      <alignment horizontal="center" vertical="top"/>
    </xf>
    <xf numFmtId="0" fontId="47" fillId="0" borderId="0" xfId="7" applyFont="1" applyFill="1" applyBorder="1" applyAlignment="1">
      <alignment horizontal="center" vertical="top"/>
    </xf>
    <xf numFmtId="0" fontId="48" fillId="0" borderId="0" xfId="7" applyFont="1" applyBorder="1"/>
    <xf numFmtId="0" fontId="51" fillId="0" borderId="0" xfId="7" applyFont="1" applyProtection="1"/>
    <xf numFmtId="0" fontId="47" fillId="0" borderId="0" xfId="7" applyFont="1" applyProtection="1"/>
    <xf numFmtId="0" fontId="47" fillId="21" borderId="0" xfId="7" applyFont="1" applyFill="1" applyProtection="1"/>
    <xf numFmtId="0" fontId="48" fillId="21" borderId="0" xfId="7" applyFont="1" applyFill="1" applyProtection="1"/>
    <xf numFmtId="0" fontId="47" fillId="21" borderId="0" xfId="7" applyFont="1" applyFill="1" applyBorder="1" applyProtection="1"/>
    <xf numFmtId="0" fontId="35" fillId="21" borderId="0" xfId="7" applyFill="1" applyProtection="1"/>
    <xf numFmtId="0" fontId="35" fillId="0" borderId="0" xfId="7" applyProtection="1"/>
    <xf numFmtId="0" fontId="17" fillId="26" borderId="5" xfId="0" applyFont="1" applyFill="1" applyBorder="1" applyAlignment="1">
      <alignment horizontal="left" vertical="center" wrapText="1"/>
    </xf>
    <xf numFmtId="0" fontId="26" fillId="6" borderId="29" xfId="0" applyFont="1" applyFill="1" applyBorder="1" applyAlignment="1" applyProtection="1">
      <alignment vertical="center" wrapText="1"/>
      <protection locked="0"/>
    </xf>
    <xf numFmtId="0" fontId="54" fillId="0" borderId="5" xfId="0" applyFont="1" applyBorder="1" applyAlignment="1">
      <alignment horizontal="center" vertical="center"/>
    </xf>
    <xf numFmtId="0" fontId="16" fillId="0" borderId="5" xfId="0" applyFont="1" applyBorder="1" applyAlignment="1">
      <alignment vertical="center" wrapText="1"/>
    </xf>
    <xf numFmtId="0" fontId="15" fillId="7" borderId="55" xfId="0" applyFont="1" applyFill="1" applyBorder="1" applyAlignment="1" applyProtection="1">
      <alignment horizontal="center" vertical="center" wrapText="1"/>
    </xf>
    <xf numFmtId="14" fontId="25" fillId="6" borderId="29" xfId="4" applyNumberFormat="1" applyFont="1" applyFill="1" applyBorder="1" applyAlignment="1" applyProtection="1">
      <alignment horizontal="left" vertical="center"/>
      <protection locked="0"/>
    </xf>
    <xf numFmtId="14" fontId="25" fillId="6" borderId="18" xfId="4" applyNumberFormat="1" applyFont="1" applyFill="1" applyBorder="1" applyAlignment="1" applyProtection="1">
      <alignment horizontal="left" vertical="center"/>
      <protection locked="0"/>
    </xf>
    <xf numFmtId="0" fontId="15" fillId="7" borderId="19" xfId="0" applyFont="1" applyFill="1" applyBorder="1" applyAlignment="1" applyProtection="1">
      <alignment horizontal="center" vertical="center" wrapText="1"/>
    </xf>
    <xf numFmtId="0" fontId="15" fillId="7" borderId="29" xfId="0" applyFont="1" applyFill="1" applyBorder="1" applyAlignment="1" applyProtection="1">
      <alignment horizontal="center" vertical="center" wrapText="1"/>
    </xf>
    <xf numFmtId="0" fontId="15" fillId="7" borderId="18" xfId="0" applyFont="1" applyFill="1" applyBorder="1" applyAlignment="1" applyProtection="1">
      <alignment horizontal="center" vertical="center" wrapText="1"/>
    </xf>
    <xf numFmtId="0" fontId="17" fillId="0" borderId="5" xfId="0" applyFont="1" applyBorder="1" applyAlignment="1">
      <alignment horizontal="center" vertical="center"/>
    </xf>
    <xf numFmtId="0" fontId="17" fillId="0" borderId="5" xfId="0" applyFont="1" applyBorder="1" applyAlignment="1">
      <alignment horizontal="left" vertical="center" wrapText="1"/>
    </xf>
    <xf numFmtId="0" fontId="15" fillId="6" borderId="5" xfId="5" applyFont="1" applyFill="1" applyBorder="1" applyAlignment="1" applyProtection="1">
      <alignment horizontal="center" vertical="center" wrapText="1"/>
      <protection locked="0"/>
    </xf>
    <xf numFmtId="0" fontId="16" fillId="6" borderId="5" xfId="5" applyFont="1" applyFill="1" applyBorder="1" applyAlignment="1" applyProtection="1">
      <alignment vertical="center"/>
      <protection locked="0"/>
    </xf>
    <xf numFmtId="0" fontId="15" fillId="6" borderId="19" xfId="5" applyFont="1" applyFill="1" applyBorder="1" applyAlignment="1" applyProtection="1">
      <alignment horizontal="center" vertical="center" wrapText="1"/>
      <protection locked="0"/>
    </xf>
    <xf numFmtId="0" fontId="16" fillId="6" borderId="5" xfId="6" applyNumberFormat="1" applyFont="1" applyFill="1" applyBorder="1" applyAlignment="1" applyProtection="1">
      <alignment horizontal="center" vertical="center"/>
      <protection locked="0"/>
    </xf>
    <xf numFmtId="0" fontId="15" fillId="6" borderId="5" xfId="0" applyNumberFormat="1" applyFont="1" applyFill="1" applyBorder="1" applyAlignment="1" applyProtection="1">
      <alignment horizontal="center" vertical="center"/>
      <protection locked="0"/>
    </xf>
    <xf numFmtId="0" fontId="9" fillId="6" borderId="5" xfId="6" applyNumberFormat="1" applyFont="1" applyFill="1" applyBorder="1" applyAlignment="1" applyProtection="1">
      <alignment horizontal="center" vertical="center" wrapText="1"/>
      <protection locked="0"/>
    </xf>
    <xf numFmtId="0" fontId="17" fillId="0" borderId="19" xfId="0" applyFont="1" applyBorder="1" applyAlignment="1" applyProtection="1">
      <alignment vertical="center"/>
      <protection locked="0"/>
    </xf>
    <xf numFmtId="0" fontId="17" fillId="0" borderId="29" xfId="0" applyFont="1" applyBorder="1" applyAlignment="1" applyProtection="1">
      <alignment vertical="center"/>
      <protection locked="0"/>
    </xf>
    <xf numFmtId="0" fontId="17" fillId="6" borderId="29" xfId="0" applyFont="1" applyFill="1" applyBorder="1" applyAlignment="1" applyProtection="1">
      <alignment vertical="center"/>
      <protection locked="0"/>
    </xf>
    <xf numFmtId="0" fontId="17" fillId="0" borderId="5" xfId="0" applyFont="1" applyBorder="1" applyAlignment="1" applyProtection="1">
      <alignment horizontal="right" vertical="center" wrapText="1"/>
      <protection locked="0"/>
    </xf>
    <xf numFmtId="0" fontId="17" fillId="0" borderId="5" xfId="0" applyFont="1" applyBorder="1" applyAlignment="1" applyProtection="1">
      <alignment horizontal="center" vertical="center"/>
      <protection locked="0"/>
    </xf>
    <xf numFmtId="0" fontId="17" fillId="0" borderId="19" xfId="0" applyFont="1" applyBorder="1" applyAlignment="1" applyProtection="1">
      <alignment horizontal="center" vertical="center"/>
      <protection locked="0"/>
    </xf>
    <xf numFmtId="0" fontId="17" fillId="0" borderId="5" xfId="0" applyFont="1" applyBorder="1" applyAlignment="1" applyProtection="1">
      <alignment vertical="center"/>
      <protection locked="0"/>
    </xf>
    <xf numFmtId="0" fontId="3" fillId="2" borderId="0" xfId="0" applyFont="1" applyFill="1" applyBorder="1" applyAlignment="1">
      <alignment horizontal="left" vertical="center" wrapText="1"/>
    </xf>
    <xf numFmtId="0" fontId="3" fillId="2" borderId="0" xfId="0" applyFont="1" applyFill="1" applyBorder="1" applyAlignment="1">
      <alignment horizontal="left" vertical="center"/>
    </xf>
    <xf numFmtId="0" fontId="3" fillId="2" borderId="0" xfId="0" applyFont="1" applyFill="1" applyBorder="1" applyAlignment="1">
      <alignment horizontal="center" vertical="center" wrapText="1"/>
    </xf>
    <xf numFmtId="0" fontId="9" fillId="6" borderId="5" xfId="0" applyNumberFormat="1" applyFont="1" applyFill="1" applyBorder="1" applyAlignment="1" applyProtection="1">
      <alignment horizontal="center" vertical="center"/>
      <protection locked="0"/>
    </xf>
    <xf numFmtId="0" fontId="17" fillId="0" borderId="19" xfId="0" applyFont="1" applyBorder="1" applyAlignment="1">
      <alignment horizontal="center" vertical="center"/>
    </xf>
    <xf numFmtId="0" fontId="17" fillId="0" borderId="0" xfId="0" applyFont="1" applyBorder="1" applyAlignment="1">
      <alignment horizontal="center" vertical="center" wrapText="1"/>
    </xf>
    <xf numFmtId="0" fontId="17" fillId="0" borderId="1" xfId="0" applyFont="1" applyBorder="1" applyAlignment="1">
      <alignment horizontal="center" vertical="center" wrapText="1"/>
    </xf>
    <xf numFmtId="0" fontId="22" fillId="0" borderId="0" xfId="0" applyFont="1" applyBorder="1" applyAlignment="1">
      <alignment horizontal="center" vertical="center" wrapText="1"/>
    </xf>
    <xf numFmtId="0" fontId="22" fillId="0" borderId="1" xfId="0" applyFont="1" applyBorder="1" applyAlignment="1">
      <alignment horizontal="center" vertical="center" wrapText="1"/>
    </xf>
    <xf numFmtId="0" fontId="17" fillId="0" borderId="105" xfId="0" applyFont="1" applyBorder="1" applyAlignment="1">
      <alignment vertical="center"/>
    </xf>
    <xf numFmtId="0" fontId="0" fillId="0" borderId="0" xfId="0"/>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5" xfId="0" applyFont="1" applyBorder="1" applyAlignment="1">
      <alignment horizontal="center" vertical="center"/>
    </xf>
    <xf numFmtId="0" fontId="1" fillId="5" borderId="2" xfId="0" applyFont="1" applyFill="1" applyBorder="1" applyAlignment="1">
      <alignment horizontal="center" vertical="center"/>
    </xf>
    <xf numFmtId="0" fontId="1" fillId="5" borderId="3" xfId="0" applyFont="1" applyFill="1" applyBorder="1" applyAlignment="1">
      <alignment horizontal="center" vertical="center"/>
    </xf>
    <xf numFmtId="0" fontId="17" fillId="29" borderId="20" xfId="0" applyFont="1" applyFill="1" applyBorder="1" applyAlignment="1">
      <alignment vertical="center"/>
    </xf>
    <xf numFmtId="0" fontId="15" fillId="28" borderId="5" xfId="0" applyFont="1" applyFill="1" applyBorder="1" applyAlignment="1" applyProtection="1">
      <alignment horizontal="center" vertical="center" wrapText="1"/>
    </xf>
    <xf numFmtId="0" fontId="17" fillId="29" borderId="21" xfId="0" applyFont="1" applyFill="1" applyBorder="1" applyAlignment="1">
      <alignment vertical="center"/>
    </xf>
    <xf numFmtId="0" fontId="17" fillId="29" borderId="22" xfId="0" applyFont="1" applyFill="1" applyBorder="1" applyAlignment="1">
      <alignment vertical="center"/>
    </xf>
    <xf numFmtId="0" fontId="17" fillId="8" borderId="5" xfId="0" applyNumberFormat="1" applyFont="1" applyFill="1" applyBorder="1" applyAlignment="1" applyProtection="1">
      <alignment horizontal="center" vertical="center" wrapText="1"/>
      <protection locked="0"/>
    </xf>
    <xf numFmtId="0" fontId="1" fillId="0" borderId="0" xfId="0" applyFont="1" applyAlignment="1">
      <alignment horizontal="center" vertical="center"/>
    </xf>
    <xf numFmtId="0" fontId="1" fillId="0" borderId="0" xfId="0" applyFont="1" applyAlignment="1">
      <alignment vertical="center"/>
    </xf>
    <xf numFmtId="0" fontId="62" fillId="31" borderId="56" xfId="0" applyFont="1" applyFill="1" applyBorder="1" applyAlignment="1">
      <alignment horizontal="center" vertical="center"/>
    </xf>
    <xf numFmtId="0" fontId="62" fillId="31" borderId="61" xfId="0" applyFont="1" applyFill="1" applyBorder="1" applyAlignment="1">
      <alignment horizontal="center" vertical="center"/>
    </xf>
    <xf numFmtId="0" fontId="62" fillId="31" borderId="5" xfId="0" applyFont="1" applyFill="1" applyBorder="1" applyAlignment="1">
      <alignment horizontal="center" vertical="center"/>
    </xf>
    <xf numFmtId="0" fontId="17" fillId="4" borderId="120" xfId="0" applyFont="1" applyFill="1" applyBorder="1" applyAlignment="1">
      <alignment vertical="center"/>
    </xf>
    <xf numFmtId="0" fontId="62" fillId="7" borderId="5" xfId="0" applyFont="1" applyFill="1" applyBorder="1" applyAlignment="1" applyProtection="1">
      <alignment horizontal="center" vertical="center" wrapText="1"/>
    </xf>
    <xf numFmtId="0" fontId="26" fillId="30" borderId="162" xfId="0" applyNumberFormat="1" applyFont="1" applyFill="1" applyBorder="1" applyAlignment="1" applyProtection="1">
      <alignment horizontal="center" vertical="center"/>
      <protection locked="0"/>
    </xf>
    <xf numFmtId="14" fontId="15" fillId="27" borderId="163" xfId="0" applyNumberFormat="1" applyFont="1" applyFill="1" applyBorder="1" applyAlignment="1" applyProtection="1">
      <alignment horizontal="center" vertical="center" wrapText="1"/>
    </xf>
    <xf numFmtId="14" fontId="15" fillId="27" borderId="170" xfId="0" applyNumberFormat="1" applyFont="1" applyFill="1" applyBorder="1" applyAlignment="1" applyProtection="1">
      <alignment horizontal="center" vertical="center" wrapText="1"/>
    </xf>
    <xf numFmtId="49" fontId="17" fillId="0" borderId="19" xfId="0" applyNumberFormat="1" applyFont="1" applyBorder="1" applyAlignment="1">
      <alignment horizontal="right" vertical="center"/>
    </xf>
    <xf numFmtId="0" fontId="26" fillId="30" borderId="165" xfId="0" applyNumberFormat="1" applyFont="1" applyFill="1" applyBorder="1" applyAlignment="1" applyProtection="1">
      <alignment horizontal="center" vertical="center"/>
      <protection locked="0"/>
    </xf>
    <xf numFmtId="0" fontId="26" fillId="30" borderId="166" xfId="0" applyNumberFormat="1" applyFont="1" applyFill="1" applyBorder="1" applyAlignment="1" applyProtection="1">
      <alignment horizontal="center" vertical="center"/>
      <protection locked="0"/>
    </xf>
    <xf numFmtId="0" fontId="26" fillId="30" borderId="171" xfId="0" applyNumberFormat="1" applyFont="1" applyFill="1" applyBorder="1" applyAlignment="1" applyProtection="1">
      <alignment horizontal="center" vertical="center"/>
      <protection locked="0"/>
    </xf>
    <xf numFmtId="0" fontId="26" fillId="30" borderId="172" xfId="0" applyNumberFormat="1" applyFont="1" applyFill="1" applyBorder="1" applyAlignment="1" applyProtection="1">
      <alignment horizontal="center" vertical="center"/>
      <protection locked="0"/>
    </xf>
    <xf numFmtId="0" fontId="15" fillId="27" borderId="162" xfId="5" applyFont="1" applyFill="1" applyBorder="1" applyAlignment="1" applyProtection="1">
      <alignment horizontal="center" vertical="center" wrapText="1"/>
      <protection locked="0"/>
    </xf>
    <xf numFmtId="0" fontId="16" fillId="27" borderId="163" xfId="5" applyFont="1" applyFill="1" applyBorder="1" applyAlignment="1" applyProtection="1">
      <alignment vertical="center"/>
      <protection locked="0"/>
    </xf>
    <xf numFmtId="0" fontId="15" fillId="27" borderId="163" xfId="5" applyFont="1" applyFill="1" applyBorder="1" applyAlignment="1" applyProtection="1">
      <alignment horizontal="center" vertical="center" wrapText="1"/>
      <protection locked="0"/>
    </xf>
    <xf numFmtId="0" fontId="15" fillId="27" borderId="164" xfId="5" applyFont="1" applyFill="1" applyBorder="1" applyAlignment="1" applyProtection="1">
      <alignment horizontal="center" vertical="center" wrapText="1"/>
      <protection locked="0"/>
    </xf>
    <xf numFmtId="0" fontId="15" fillId="27" borderId="173" xfId="5" applyFont="1" applyFill="1" applyBorder="1" applyAlignment="1" applyProtection="1">
      <alignment horizontal="center" vertical="center" wrapText="1"/>
      <protection locked="0"/>
    </xf>
    <xf numFmtId="0" fontId="16" fillId="27" borderId="174" xfId="5" applyFont="1" applyFill="1" applyBorder="1" applyAlignment="1" applyProtection="1">
      <alignment vertical="center"/>
      <protection locked="0"/>
    </xf>
    <xf numFmtId="0" fontId="15" fillId="27" borderId="174" xfId="5" applyFont="1" applyFill="1" applyBorder="1" applyAlignment="1" applyProtection="1">
      <alignment horizontal="center" vertical="center" wrapText="1"/>
      <protection locked="0"/>
    </xf>
    <xf numFmtId="0" fontId="15" fillId="27" borderId="175" xfId="5" applyFont="1" applyFill="1" applyBorder="1" applyAlignment="1" applyProtection="1">
      <alignment horizontal="center" vertical="center" wrapText="1"/>
      <protection locked="0"/>
    </xf>
    <xf numFmtId="0" fontId="15" fillId="27" borderId="165" xfId="5" applyFont="1" applyFill="1" applyBorder="1" applyAlignment="1" applyProtection="1">
      <alignment horizontal="center" vertical="center" wrapText="1"/>
      <protection locked="0"/>
    </xf>
    <xf numFmtId="0" fontId="16" fillId="27" borderId="166" xfId="5" applyFont="1" applyFill="1" applyBorder="1" applyAlignment="1" applyProtection="1">
      <alignment vertical="center"/>
      <protection locked="0"/>
    </xf>
    <xf numFmtId="0" fontId="15" fillId="27" borderId="166" xfId="5" applyFont="1" applyFill="1" applyBorder="1" applyAlignment="1" applyProtection="1">
      <alignment horizontal="center" vertical="center" wrapText="1"/>
      <protection locked="0"/>
    </xf>
    <xf numFmtId="0" fontId="15" fillId="27" borderId="167" xfId="5" applyFont="1" applyFill="1" applyBorder="1" applyAlignment="1" applyProtection="1">
      <alignment horizontal="center" vertical="center" wrapText="1"/>
      <protection locked="0"/>
    </xf>
    <xf numFmtId="0" fontId="15" fillId="32" borderId="5" xfId="0" applyNumberFormat="1" applyFont="1" applyFill="1" applyBorder="1" applyAlignment="1" applyProtection="1">
      <alignment horizontal="center" vertical="center" wrapText="1"/>
    </xf>
    <xf numFmtId="0" fontId="9" fillId="31" borderId="5" xfId="6" applyFont="1" applyFill="1" applyBorder="1" applyAlignment="1" applyProtection="1">
      <alignment horizontal="center" vertical="center" wrapText="1"/>
    </xf>
    <xf numFmtId="14" fontId="16" fillId="27" borderId="162" xfId="6" applyNumberFormat="1" applyFont="1" applyFill="1" applyBorder="1" applyAlignment="1" applyProtection="1">
      <alignment horizontal="center" vertical="center"/>
      <protection locked="0"/>
    </xf>
    <xf numFmtId="0" fontId="15" fillId="27" borderId="170" xfId="6" applyNumberFormat="1" applyFont="1" applyFill="1" applyBorder="1" applyAlignment="1" applyProtection="1">
      <alignment horizontal="center" vertical="center" wrapText="1"/>
      <protection locked="0"/>
    </xf>
    <xf numFmtId="14" fontId="16" fillId="27" borderId="173" xfId="6" applyNumberFormat="1" applyFont="1" applyFill="1" applyBorder="1" applyAlignment="1" applyProtection="1">
      <alignment horizontal="center" vertical="center"/>
      <protection locked="0"/>
    </xf>
    <xf numFmtId="0" fontId="15" fillId="27" borderId="176" xfId="6" applyNumberFormat="1" applyFont="1" applyFill="1" applyBorder="1" applyAlignment="1" applyProtection="1">
      <alignment horizontal="center" vertical="center"/>
      <protection locked="0"/>
    </xf>
    <xf numFmtId="14" fontId="16" fillId="27" borderId="165" xfId="6" applyNumberFormat="1" applyFont="1" applyFill="1" applyBorder="1" applyAlignment="1" applyProtection="1">
      <alignment horizontal="center" vertical="center"/>
      <protection locked="0"/>
    </xf>
    <xf numFmtId="0" fontId="15" fillId="27" borderId="177" xfId="6" applyNumberFormat="1" applyFont="1" applyFill="1" applyBorder="1" applyAlignment="1" applyProtection="1">
      <alignment horizontal="center" vertical="center"/>
      <protection locked="0"/>
    </xf>
    <xf numFmtId="0" fontId="23" fillId="27" borderId="170" xfId="6" applyNumberFormat="1" applyFont="1" applyFill="1" applyBorder="1" applyAlignment="1" applyProtection="1">
      <alignment horizontal="center" vertical="center"/>
      <protection locked="0"/>
    </xf>
    <xf numFmtId="0" fontId="23" fillId="27" borderId="176" xfId="6" applyNumberFormat="1" applyFont="1" applyFill="1" applyBorder="1" applyAlignment="1" applyProtection="1">
      <alignment horizontal="center" vertical="center"/>
      <protection locked="0"/>
    </xf>
    <xf numFmtId="0" fontId="23" fillId="27" borderId="177" xfId="6" applyNumberFormat="1" applyFont="1" applyFill="1" applyBorder="1" applyAlignment="1" applyProtection="1">
      <alignment horizontal="center" vertical="center"/>
      <protection locked="0"/>
    </xf>
    <xf numFmtId="0" fontId="16" fillId="27" borderId="179" xfId="6" applyNumberFormat="1" applyFont="1" applyFill="1" applyBorder="1" applyAlignment="1" applyProtection="1">
      <alignment horizontal="center" vertical="center"/>
      <protection locked="0"/>
    </xf>
    <xf numFmtId="0" fontId="16" fillId="27" borderId="180" xfId="6" applyNumberFormat="1" applyFont="1" applyFill="1" applyBorder="1" applyAlignment="1" applyProtection="1">
      <alignment horizontal="center" vertical="center"/>
      <protection locked="0"/>
    </xf>
    <xf numFmtId="0" fontId="15" fillId="31" borderId="5" xfId="0" applyFont="1" applyFill="1" applyBorder="1" applyAlignment="1" applyProtection="1">
      <alignment horizontal="center" vertical="center" wrapText="1"/>
    </xf>
    <xf numFmtId="0" fontId="15" fillId="31" borderId="19" xfId="0" applyFont="1" applyFill="1" applyBorder="1" applyAlignment="1" applyProtection="1">
      <alignment horizontal="center" vertical="center" wrapText="1"/>
    </xf>
    <xf numFmtId="0" fontId="62" fillId="31" borderId="5" xfId="0" applyFont="1" applyFill="1" applyBorder="1" applyAlignment="1" applyProtection="1">
      <alignment horizontal="center" vertical="center" wrapText="1"/>
    </xf>
    <xf numFmtId="0" fontId="9" fillId="27" borderId="181" xfId="0" applyNumberFormat="1" applyFont="1" applyFill="1" applyBorder="1" applyAlignment="1" applyProtection="1">
      <alignment horizontal="center" vertical="center"/>
      <protection locked="0"/>
    </xf>
    <xf numFmtId="0" fontId="9" fillId="27" borderId="179" xfId="0" applyNumberFormat="1" applyFont="1" applyFill="1" applyBorder="1" applyAlignment="1" applyProtection="1">
      <alignment horizontal="center" vertical="center"/>
      <protection locked="0"/>
    </xf>
    <xf numFmtId="0" fontId="9" fillId="27" borderId="182" xfId="0" applyNumberFormat="1" applyFont="1" applyFill="1" applyBorder="1" applyAlignment="1" applyProtection="1">
      <alignment horizontal="center" vertical="center"/>
      <protection locked="0"/>
    </xf>
    <xf numFmtId="0" fontId="26" fillId="27" borderId="183" xfId="0" applyFont="1" applyFill="1" applyBorder="1" applyAlignment="1" applyProtection="1">
      <alignment vertical="center" wrapText="1"/>
      <protection locked="0"/>
    </xf>
    <xf numFmtId="0" fontId="26" fillId="27" borderId="184" xfId="0" applyFont="1" applyFill="1" applyBorder="1" applyAlignment="1" applyProtection="1">
      <alignment vertical="center" wrapText="1"/>
      <protection locked="0"/>
    </xf>
    <xf numFmtId="0" fontId="26" fillId="27" borderId="185" xfId="0" applyFont="1" applyFill="1" applyBorder="1" applyAlignment="1" applyProtection="1">
      <alignment vertical="center" wrapText="1"/>
      <protection locked="0"/>
    </xf>
    <xf numFmtId="0" fontId="1" fillId="4" borderId="0" xfId="0" applyFont="1" applyFill="1" applyBorder="1" applyAlignment="1">
      <alignment horizontal="center" vertical="center"/>
    </xf>
    <xf numFmtId="0" fontId="1" fillId="4" borderId="0" xfId="0" applyFont="1" applyFill="1" applyBorder="1" applyAlignment="1">
      <alignment vertical="center"/>
    </xf>
    <xf numFmtId="0" fontId="1" fillId="2" borderId="0" xfId="0" applyFont="1" applyFill="1" applyBorder="1" applyAlignment="1">
      <alignment horizontal="center" vertical="center"/>
    </xf>
    <xf numFmtId="0" fontId="1" fillId="2" borderId="0" xfId="0" applyFont="1" applyFill="1" applyBorder="1" applyAlignment="1">
      <alignment vertical="center"/>
    </xf>
    <xf numFmtId="0" fontId="0" fillId="0" borderId="0" xfId="0" applyAlignment="1">
      <alignment wrapText="1"/>
    </xf>
    <xf numFmtId="0" fontId="0" fillId="0" borderId="0" xfId="0"/>
    <xf numFmtId="0" fontId="0" fillId="0" borderId="0" xfId="0"/>
    <xf numFmtId="0" fontId="0" fillId="0" borderId="0" xfId="0" applyNumberFormat="1"/>
    <xf numFmtId="9" fontId="0" fillId="0" borderId="0" xfId="0" applyNumberFormat="1"/>
    <xf numFmtId="0" fontId="0" fillId="0" borderId="0" xfId="0" applyAlignment="1">
      <alignment horizontal="center" vertical="center"/>
    </xf>
    <xf numFmtId="0" fontId="16" fillId="33" borderId="129" xfId="4" applyNumberFormat="1" applyFont="1" applyFill="1" applyBorder="1" applyAlignment="1" applyProtection="1">
      <alignment vertical="center" wrapText="1"/>
      <protection locked="0"/>
    </xf>
    <xf numFmtId="0" fontId="16" fillId="33" borderId="130" xfId="4" applyNumberFormat="1" applyFont="1" applyFill="1" applyBorder="1" applyAlignment="1" applyProtection="1">
      <alignment vertical="center" wrapText="1"/>
      <protection locked="0"/>
    </xf>
    <xf numFmtId="0" fontId="16" fillId="33" borderId="29" xfId="4" applyNumberFormat="1" applyFont="1" applyFill="1" applyBorder="1" applyAlignment="1" applyProtection="1">
      <alignment vertical="center" wrapText="1"/>
      <protection locked="0"/>
    </xf>
    <xf numFmtId="0" fontId="16" fillId="33" borderId="30" xfId="4" applyNumberFormat="1" applyFont="1" applyFill="1" applyBorder="1" applyAlignment="1" applyProtection="1">
      <alignment vertical="center" wrapText="1"/>
      <protection locked="0"/>
    </xf>
    <xf numFmtId="49" fontId="16" fillId="33" borderId="29" xfId="4" applyNumberFormat="1" applyFont="1" applyFill="1" applyBorder="1" applyAlignment="1" applyProtection="1">
      <alignment vertical="center" wrapText="1"/>
      <protection locked="0"/>
    </xf>
    <xf numFmtId="49" fontId="16" fillId="33" borderId="30" xfId="4" applyNumberFormat="1" applyFont="1" applyFill="1" applyBorder="1" applyAlignment="1" applyProtection="1">
      <alignment vertical="center" wrapText="1"/>
      <protection locked="0"/>
    </xf>
    <xf numFmtId="167" fontId="16" fillId="33" borderId="29" xfId="4" applyNumberFormat="1" applyFont="1" applyFill="1" applyBorder="1" applyAlignment="1" applyProtection="1">
      <alignment vertical="center" wrapText="1"/>
      <protection locked="0"/>
    </xf>
    <xf numFmtId="167" fontId="16" fillId="33" borderId="30" xfId="4" applyNumberFormat="1" applyFont="1" applyFill="1" applyBorder="1" applyAlignment="1" applyProtection="1">
      <alignment vertical="center" wrapText="1"/>
      <protection locked="0"/>
    </xf>
    <xf numFmtId="49" fontId="16" fillId="33" borderId="129" xfId="4" applyNumberFormat="1" applyFont="1" applyFill="1" applyBorder="1" applyAlignment="1" applyProtection="1">
      <alignment vertical="center" wrapText="1"/>
      <protection locked="0"/>
    </xf>
    <xf numFmtId="49" fontId="16" fillId="33" borderId="130" xfId="4" applyNumberFormat="1" applyFont="1" applyFill="1" applyBorder="1" applyAlignment="1" applyProtection="1">
      <alignment vertical="center" wrapText="1"/>
      <protection locked="0"/>
    </xf>
    <xf numFmtId="49" fontId="16" fillId="33" borderId="158" xfId="4" applyNumberFormat="1" applyFont="1" applyFill="1" applyBorder="1" applyAlignment="1" applyProtection="1">
      <alignment horizontal="left" vertical="center" wrapText="1"/>
      <protection locked="0"/>
    </xf>
    <xf numFmtId="49" fontId="16" fillId="33" borderId="159" xfId="4" applyNumberFormat="1" applyFont="1" applyFill="1" applyBorder="1" applyAlignment="1" applyProtection="1">
      <alignment horizontal="left" vertical="center" wrapText="1"/>
      <protection locked="0"/>
    </xf>
    <xf numFmtId="0" fontId="16" fillId="33" borderId="160" xfId="4" applyNumberFormat="1" applyFont="1" applyFill="1" applyBorder="1" applyAlignment="1" applyProtection="1">
      <alignment vertical="center" wrapText="1"/>
      <protection locked="0"/>
    </xf>
    <xf numFmtId="0" fontId="16" fillId="33" borderId="161" xfId="4" applyNumberFormat="1" applyFont="1" applyFill="1" applyBorder="1" applyAlignment="1" applyProtection="1">
      <alignment vertical="center" wrapText="1"/>
      <protection locked="0"/>
    </xf>
    <xf numFmtId="0" fontId="0" fillId="0" borderId="5" xfId="0" applyFont="1" applyBorder="1" applyAlignment="1">
      <alignment horizontal="left" vertical="center" wrapText="1"/>
    </xf>
    <xf numFmtId="0" fontId="0" fillId="0" borderId="6" xfId="0" applyFont="1" applyBorder="1" applyAlignment="1">
      <alignment horizontal="left" vertical="center" wrapText="1"/>
    </xf>
    <xf numFmtId="0" fontId="0" fillId="34" borderId="10" xfId="0" applyFont="1" applyFill="1" applyBorder="1" applyAlignment="1">
      <alignment horizontal="left" vertical="center"/>
    </xf>
    <xf numFmtId="0" fontId="0" fillId="34" borderId="5" xfId="0" applyFont="1" applyFill="1" applyBorder="1" applyAlignment="1">
      <alignment horizontal="left" vertical="center"/>
    </xf>
    <xf numFmtId="0" fontId="0" fillId="34" borderId="6" xfId="0" applyFont="1" applyFill="1" applyBorder="1" applyAlignment="1">
      <alignment horizontal="left" vertical="center"/>
    </xf>
    <xf numFmtId="0" fontId="0" fillId="34" borderId="9" xfId="0" applyFont="1" applyFill="1" applyBorder="1" applyAlignment="1">
      <alignment horizontal="left" vertical="center"/>
    </xf>
    <xf numFmtId="0" fontId="0" fillId="34" borderId="10" xfId="0" applyFont="1" applyFill="1" applyBorder="1" applyAlignment="1">
      <alignment horizontal="left" vertical="center" wrapText="1"/>
    </xf>
    <xf numFmtId="0" fontId="0" fillId="34" borderId="5" xfId="0" applyFont="1" applyFill="1" applyBorder="1" applyAlignment="1">
      <alignment horizontal="left" vertical="center" wrapText="1"/>
    </xf>
    <xf numFmtId="0" fontId="64" fillId="5" borderId="0" xfId="0" applyFont="1" applyFill="1" applyBorder="1" applyAlignment="1">
      <alignment horizontal="left" vertical="center"/>
    </xf>
    <xf numFmtId="0" fontId="9" fillId="5" borderId="0" xfId="0" applyFont="1" applyFill="1" applyBorder="1" applyAlignment="1">
      <alignment horizontal="center" vertical="center"/>
    </xf>
    <xf numFmtId="0" fontId="20" fillId="5" borderId="0" xfId="0" applyFont="1" applyFill="1" applyBorder="1" applyAlignment="1">
      <alignment horizontal="center" vertical="center" wrapText="1"/>
    </xf>
    <xf numFmtId="0" fontId="65" fillId="31" borderId="56" xfId="0" applyFont="1" applyFill="1" applyBorder="1" applyAlignment="1">
      <alignment horizontal="center" vertical="center"/>
    </xf>
    <xf numFmtId="0" fontId="65" fillId="31" borderId="61" xfId="0" applyFont="1" applyFill="1" applyBorder="1" applyAlignment="1">
      <alignment horizontal="center" vertical="center"/>
    </xf>
    <xf numFmtId="0" fontId="61" fillId="30" borderId="162" xfId="0" applyNumberFormat="1" applyFont="1" applyFill="1" applyBorder="1" applyAlignment="1" applyProtection="1">
      <alignment horizontal="center" vertical="center" wrapText="1"/>
      <protection locked="0"/>
    </xf>
    <xf numFmtId="0" fontId="61" fillId="30" borderId="163" xfId="0" applyNumberFormat="1" applyFont="1" applyFill="1" applyBorder="1" applyAlignment="1" applyProtection="1">
      <alignment horizontal="center" vertical="center" wrapText="1"/>
      <protection locked="0"/>
    </xf>
    <xf numFmtId="0" fontId="61" fillId="30" borderId="164" xfId="0" applyNumberFormat="1" applyFont="1" applyFill="1" applyBorder="1" applyAlignment="1" applyProtection="1">
      <alignment horizontal="center" vertical="center" wrapText="1"/>
      <protection locked="0"/>
    </xf>
    <xf numFmtId="0" fontId="61" fillId="30" borderId="165" xfId="0" applyNumberFormat="1" applyFont="1" applyFill="1" applyBorder="1" applyAlignment="1" applyProtection="1">
      <alignment horizontal="center" vertical="center" wrapText="1"/>
      <protection locked="0"/>
    </xf>
    <xf numFmtId="0" fontId="61" fillId="30" borderId="166" xfId="0" applyNumberFormat="1" applyFont="1" applyFill="1" applyBorder="1" applyAlignment="1" applyProtection="1">
      <alignment horizontal="center" vertical="center" wrapText="1"/>
      <protection locked="0"/>
    </xf>
    <xf numFmtId="0" fontId="61" fillId="30" borderId="167" xfId="0" applyNumberFormat="1" applyFont="1" applyFill="1" applyBorder="1" applyAlignment="1" applyProtection="1">
      <alignment horizontal="center" vertical="center" wrapText="1"/>
      <protection locked="0"/>
    </xf>
    <xf numFmtId="0" fontId="65" fillId="31" borderId="5" xfId="0" applyFont="1" applyFill="1" applyBorder="1" applyAlignment="1">
      <alignment horizontal="center" vertical="center"/>
    </xf>
    <xf numFmtId="0" fontId="65" fillId="31" borderId="19" xfId="0" applyFont="1" applyFill="1" applyBorder="1" applyAlignment="1">
      <alignment horizontal="center" vertical="center"/>
    </xf>
    <xf numFmtId="0" fontId="66" fillId="2" borderId="58" xfId="0" applyFont="1" applyFill="1" applyBorder="1" applyAlignment="1">
      <alignment horizontal="left" vertical="center" wrapText="1"/>
    </xf>
    <xf numFmtId="0" fontId="67" fillId="0" borderId="59" xfId="0" applyFont="1" applyBorder="1" applyAlignment="1">
      <alignment horizontal="left" vertical="center" wrapText="1"/>
    </xf>
    <xf numFmtId="0" fontId="66" fillId="0" borderId="59" xfId="0" applyFont="1" applyBorder="1" applyAlignment="1">
      <alignment horizontal="left" vertical="center" wrapText="1"/>
    </xf>
    <xf numFmtId="0" fontId="66" fillId="2" borderId="59" xfId="0" applyFont="1" applyFill="1" applyBorder="1" applyAlignment="1">
      <alignment horizontal="left" vertical="center"/>
    </xf>
    <xf numFmtId="0" fontId="66" fillId="0" borderId="60" xfId="0" applyFont="1" applyBorder="1" applyAlignment="1">
      <alignment horizontal="left" vertical="center" wrapText="1"/>
    </xf>
    <xf numFmtId="0" fontId="61" fillId="30" borderId="186" xfId="0" applyNumberFormat="1" applyFont="1" applyFill="1" applyBorder="1" applyAlignment="1" applyProtection="1">
      <alignment horizontal="center" vertical="center" wrapText="1"/>
      <protection locked="0"/>
    </xf>
    <xf numFmtId="0" fontId="15" fillId="17" borderId="17" xfId="0" applyFont="1" applyFill="1" applyBorder="1" applyAlignment="1" applyProtection="1">
      <alignment horizontal="center" vertical="center" wrapText="1"/>
    </xf>
    <xf numFmtId="0" fontId="61" fillId="0" borderId="5" xfId="0" applyFont="1" applyBorder="1" applyAlignment="1">
      <alignment vertical="center" wrapText="1"/>
    </xf>
    <xf numFmtId="0" fontId="65" fillId="7" borderId="5" xfId="0" applyFont="1" applyFill="1" applyBorder="1" applyAlignment="1" applyProtection="1">
      <alignment horizontal="center" vertical="center" wrapText="1"/>
    </xf>
    <xf numFmtId="0" fontId="65" fillId="32" borderId="5" xfId="0" applyNumberFormat="1" applyFont="1" applyFill="1" applyBorder="1" applyAlignment="1" applyProtection="1">
      <alignment horizontal="center" vertical="center" wrapText="1"/>
    </xf>
    <xf numFmtId="0" fontId="65" fillId="12" borderId="5" xfId="0" applyNumberFormat="1" applyFont="1" applyFill="1" applyBorder="1" applyAlignment="1" applyProtection="1">
      <alignment horizontal="center" vertical="center" wrapText="1"/>
    </xf>
    <xf numFmtId="0" fontId="15" fillId="35" borderId="5" xfId="0" applyNumberFormat="1" applyFont="1" applyFill="1" applyBorder="1" applyAlignment="1" applyProtection="1">
      <alignment horizontal="center" vertical="center" wrapText="1"/>
    </xf>
    <xf numFmtId="0" fontId="65" fillId="35" borderId="5" xfId="0" applyNumberFormat="1" applyFont="1" applyFill="1" applyBorder="1" applyAlignment="1" applyProtection="1">
      <alignment horizontal="center" vertical="center" wrapText="1"/>
    </xf>
    <xf numFmtId="0" fontId="65" fillId="31" borderId="5" xfId="0" applyFont="1" applyFill="1" applyBorder="1" applyAlignment="1" applyProtection="1">
      <alignment horizontal="center" vertical="center" wrapText="1"/>
    </xf>
    <xf numFmtId="0" fontId="17" fillId="0" borderId="3" xfId="0" applyNumberFormat="1" applyFont="1" applyBorder="1" applyAlignment="1">
      <alignment horizontal="center" vertical="center"/>
    </xf>
    <xf numFmtId="0" fontId="17" fillId="0" borderId="2" xfId="0" applyFont="1" applyFill="1" applyBorder="1" applyAlignment="1">
      <alignment horizontal="center" vertical="center" wrapText="1"/>
    </xf>
    <xf numFmtId="0" fontId="17" fillId="5" borderId="0"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0" fillId="16" borderId="40" xfId="0" applyFill="1" applyBorder="1" applyAlignment="1" applyProtection="1">
      <alignment horizontal="center" vertical="center"/>
    </xf>
    <xf numFmtId="0" fontId="0" fillId="16" borderId="43" xfId="0" applyFill="1" applyBorder="1" applyAlignment="1" applyProtection="1">
      <alignment horizontal="center" vertical="center"/>
    </xf>
    <xf numFmtId="0" fontId="0" fillId="16" borderId="45" xfId="0" applyFill="1" applyBorder="1" applyAlignment="1" applyProtection="1">
      <alignment horizontal="center" vertical="center"/>
    </xf>
    <xf numFmtId="0" fontId="9" fillId="33" borderId="5" xfId="0" applyFont="1" applyFill="1" applyBorder="1" applyAlignment="1" applyProtection="1">
      <alignment horizontal="center" vertical="center"/>
      <protection locked="0"/>
    </xf>
    <xf numFmtId="0" fontId="28" fillId="0" borderId="5" xfId="0" applyFont="1" applyBorder="1" applyAlignment="1">
      <alignment horizontal="center" vertical="center"/>
    </xf>
    <xf numFmtId="0" fontId="17" fillId="33" borderId="5" xfId="0" applyFont="1" applyFill="1" applyBorder="1" applyAlignment="1">
      <alignment vertical="center"/>
    </xf>
    <xf numFmtId="0" fontId="17" fillId="33" borderId="19" xfId="0" applyFont="1" applyFill="1" applyBorder="1" applyAlignment="1">
      <alignment vertical="center"/>
    </xf>
    <xf numFmtId="0" fontId="61" fillId="29" borderId="5" xfId="0" applyFont="1" applyFill="1" applyBorder="1" applyAlignment="1">
      <alignment horizontal="center" vertical="center" wrapText="1"/>
    </xf>
    <xf numFmtId="0" fontId="15" fillId="36" borderId="5" xfId="0" applyNumberFormat="1" applyFont="1" applyFill="1" applyBorder="1" applyAlignment="1" applyProtection="1">
      <alignment horizontal="center" vertical="center"/>
    </xf>
    <xf numFmtId="0" fontId="15" fillId="36" borderId="19" xfId="0" applyNumberFormat="1" applyFont="1" applyFill="1" applyBorder="1" applyAlignment="1" applyProtection="1">
      <alignment horizontal="center" vertical="center"/>
    </xf>
    <xf numFmtId="0" fontId="65" fillId="31" borderId="178" xfId="6" applyFont="1" applyFill="1" applyBorder="1" applyAlignment="1" applyProtection="1">
      <alignment horizontal="center" vertical="center" wrapText="1"/>
    </xf>
    <xf numFmtId="0" fontId="15" fillId="28" borderId="19" xfId="0" applyFont="1" applyFill="1" applyBorder="1" applyAlignment="1" applyProtection="1">
      <alignment horizontal="center" vertical="center" wrapText="1"/>
    </xf>
    <xf numFmtId="49" fontId="16" fillId="6" borderId="29" xfId="4" applyNumberFormat="1" applyFont="1" applyFill="1" applyBorder="1" applyAlignment="1" applyProtection="1">
      <alignment horizontal="left" vertical="center" wrapText="1"/>
      <protection locked="0"/>
    </xf>
    <xf numFmtId="0" fontId="16" fillId="8" borderId="22" xfId="0" applyFont="1" applyFill="1" applyBorder="1" applyAlignment="1" applyProtection="1">
      <alignment horizontal="left" vertical="center" wrapText="1"/>
      <protection locked="0"/>
    </xf>
    <xf numFmtId="0" fontId="16" fillId="8" borderId="135" xfId="0" applyFont="1" applyFill="1" applyBorder="1" applyAlignment="1" applyProtection="1">
      <alignment horizontal="left" vertical="center" wrapText="1"/>
      <protection locked="0"/>
    </xf>
    <xf numFmtId="0" fontId="16" fillId="8" borderId="16" xfId="0" applyFont="1" applyFill="1" applyBorder="1" applyAlignment="1" applyProtection="1">
      <alignment horizontal="left" vertical="center" wrapText="1"/>
      <protection locked="0"/>
    </xf>
    <xf numFmtId="167" fontId="0" fillId="34" borderId="29" xfId="0" applyNumberFormat="1" applyFill="1" applyBorder="1" applyAlignment="1">
      <alignment horizontal="left" vertical="center" wrapText="1"/>
    </xf>
    <xf numFmtId="167" fontId="0" fillId="34" borderId="18" xfId="0" applyNumberFormat="1" applyFill="1" applyBorder="1" applyAlignment="1">
      <alignment horizontal="left" vertical="center" wrapText="1"/>
    </xf>
    <xf numFmtId="0" fontId="15" fillId="17" borderId="19" xfId="0" applyFont="1" applyFill="1" applyBorder="1" applyAlignment="1" applyProtection="1">
      <alignment horizontal="right" vertical="center" wrapText="1"/>
    </xf>
    <xf numFmtId="0" fontId="15" fillId="17" borderId="29" xfId="0" applyFont="1" applyFill="1" applyBorder="1" applyAlignment="1" applyProtection="1">
      <alignment horizontal="right" vertical="center" wrapText="1"/>
    </xf>
    <xf numFmtId="0" fontId="16" fillId="8" borderId="19" xfId="0" applyFont="1" applyFill="1" applyBorder="1" applyAlignment="1" applyProtection="1">
      <alignment horizontal="left" vertical="center" wrapText="1"/>
      <protection locked="0"/>
    </xf>
    <xf numFmtId="0" fontId="16" fillId="8" borderId="29" xfId="0" applyFont="1" applyFill="1" applyBorder="1" applyAlignment="1" applyProtection="1">
      <alignment horizontal="left" vertical="center" wrapText="1"/>
      <protection locked="0"/>
    </xf>
    <xf numFmtId="0" fontId="16" fillId="8" borderId="18" xfId="0" applyFont="1" applyFill="1" applyBorder="1" applyAlignment="1" applyProtection="1">
      <alignment horizontal="left" vertical="center" wrapText="1"/>
      <protection locked="0"/>
    </xf>
    <xf numFmtId="0" fontId="61" fillId="30" borderId="156" xfId="0" applyFont="1" applyFill="1" applyBorder="1" applyAlignment="1" applyProtection="1">
      <alignment horizontal="left" vertical="center" wrapText="1"/>
    </xf>
    <xf numFmtId="0" fontId="61" fillId="30" borderId="187" xfId="0" applyFont="1" applyFill="1" applyBorder="1" applyAlignment="1" applyProtection="1">
      <alignment horizontal="left" vertical="center" wrapText="1"/>
    </xf>
    <xf numFmtId="0" fontId="61" fillId="30" borderId="157" xfId="0" applyFont="1" applyFill="1" applyBorder="1" applyAlignment="1" applyProtection="1">
      <alignment horizontal="left" vertical="center" wrapText="1"/>
    </xf>
    <xf numFmtId="49" fontId="16" fillId="27" borderId="158" xfId="4" applyNumberFormat="1" applyFont="1" applyFill="1" applyBorder="1" applyAlignment="1" applyProtection="1">
      <alignment horizontal="left" vertical="center" wrapText="1"/>
      <protection locked="0"/>
    </xf>
    <xf numFmtId="14" fontId="16" fillId="27" borderId="160" xfId="4" applyNumberFormat="1" applyFont="1" applyFill="1" applyBorder="1" applyAlignment="1" applyProtection="1">
      <alignment horizontal="left" vertical="center" wrapText="1"/>
      <protection locked="0"/>
    </xf>
    <xf numFmtId="49" fontId="16" fillId="27" borderId="29" xfId="4" applyNumberFormat="1" applyFont="1" applyFill="1" applyBorder="1" applyAlignment="1" applyProtection="1">
      <alignment horizontal="left" vertical="center" wrapText="1"/>
      <protection locked="0"/>
    </xf>
    <xf numFmtId="0" fontId="16" fillId="0" borderId="138" xfId="0" applyFont="1" applyFill="1" applyBorder="1" applyAlignment="1">
      <alignment horizontal="center" vertical="center" textRotation="90" wrapText="1"/>
    </xf>
    <xf numFmtId="0" fontId="0" fillId="0" borderId="21" xfId="0" applyBorder="1" applyAlignment="1">
      <alignment horizontal="center" vertical="center"/>
    </xf>
    <xf numFmtId="0" fontId="61" fillId="0" borderId="51" xfId="0" applyFont="1" applyBorder="1" applyAlignment="1">
      <alignment horizontal="left" vertical="center" wrapText="1"/>
    </xf>
    <xf numFmtId="0" fontId="61" fillId="0" borderId="132" xfId="0" applyFont="1" applyBorder="1" applyAlignment="1">
      <alignment horizontal="left" vertical="center" wrapText="1"/>
    </xf>
    <xf numFmtId="0" fontId="61" fillId="0" borderId="19" xfId="0" applyFont="1" applyBorder="1" applyAlignment="1">
      <alignment horizontal="left" vertical="center" wrapText="1"/>
    </xf>
    <xf numFmtId="0" fontId="61" fillId="0" borderId="18" xfId="0" applyFont="1" applyBorder="1" applyAlignment="1">
      <alignment horizontal="left" vertical="center" wrapText="1"/>
    </xf>
    <xf numFmtId="0" fontId="9" fillId="0" borderId="2" xfId="0" applyFont="1" applyBorder="1" applyAlignment="1">
      <alignment horizontal="center" vertical="center"/>
    </xf>
    <xf numFmtId="0" fontId="0" fillId="0" borderId="2" xfId="0" applyBorder="1"/>
    <xf numFmtId="0" fontId="0" fillId="0" borderId="124" xfId="0" applyBorder="1"/>
    <xf numFmtId="0" fontId="0" fillId="0" borderId="0" xfId="0" applyBorder="1"/>
    <xf numFmtId="0" fontId="0" fillId="0" borderId="0" xfId="0"/>
    <xf numFmtId="0" fontId="0" fillId="0" borderId="133" xfId="0" applyBorder="1"/>
    <xf numFmtId="0" fontId="0" fillId="0" borderId="3" xfId="0" applyBorder="1"/>
    <xf numFmtId="0" fontId="0" fillId="0" borderId="134" xfId="0" applyBorder="1"/>
    <xf numFmtId="0" fontId="9" fillId="0" borderId="92" xfId="0" applyFont="1" applyBorder="1" applyAlignment="1">
      <alignment horizontal="center" vertical="center" wrapText="1"/>
    </xf>
    <xf numFmtId="0" fontId="0" fillId="0" borderId="92" xfId="0" applyBorder="1"/>
    <xf numFmtId="0" fontId="0" fillId="0" borderId="126" xfId="0" applyBorder="1"/>
    <xf numFmtId="0" fontId="63" fillId="0" borderId="51" xfId="0" applyFont="1" applyBorder="1" applyAlignment="1">
      <alignment horizontal="left" vertical="center" wrapText="1"/>
    </xf>
    <xf numFmtId="0" fontId="63" fillId="0" borderId="132" xfId="0" applyFont="1" applyBorder="1" applyAlignment="1">
      <alignment horizontal="left" vertical="center" wrapText="1"/>
    </xf>
    <xf numFmtId="0" fontId="61" fillId="0" borderId="52" xfId="0" applyFont="1" applyBorder="1" applyAlignment="1">
      <alignment horizontal="left" vertical="center" wrapText="1"/>
    </xf>
    <xf numFmtId="0" fontId="61" fillId="0" borderId="131" xfId="0" applyFont="1" applyBorder="1" applyAlignment="1">
      <alignment horizontal="left" vertical="center" wrapText="1"/>
    </xf>
    <xf numFmtId="0" fontId="61" fillId="0" borderId="125" xfId="0" applyFont="1" applyBorder="1" applyAlignment="1">
      <alignment horizontal="left" vertical="center" wrapText="1"/>
    </xf>
    <xf numFmtId="0" fontId="61" fillId="0" borderId="126" xfId="0" applyFont="1" applyBorder="1" applyAlignment="1">
      <alignment horizontal="left" vertical="center" wrapText="1"/>
    </xf>
    <xf numFmtId="0" fontId="22" fillId="0" borderId="0" xfId="0" applyFont="1" applyBorder="1" applyAlignment="1">
      <alignment horizontal="center" vertical="center" wrapText="1"/>
    </xf>
    <xf numFmtId="0" fontId="22" fillId="0" borderId="1"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1" xfId="0" applyFont="1" applyBorder="1" applyAlignment="1">
      <alignment horizontal="center" vertical="center" wrapText="1"/>
    </xf>
    <xf numFmtId="0" fontId="9" fillId="0" borderId="132" xfId="0" applyFont="1" applyBorder="1" applyAlignment="1">
      <alignment horizontal="center" vertical="center" wrapText="1"/>
    </xf>
    <xf numFmtId="0" fontId="12" fillId="0" borderId="10" xfId="0" applyFont="1" applyBorder="1" applyAlignment="1">
      <alignment horizontal="center" vertical="center"/>
    </xf>
    <xf numFmtId="0" fontId="12" fillId="0" borderId="18" xfId="0" applyFont="1" applyBorder="1" applyAlignment="1">
      <alignment horizontal="center" vertical="center"/>
    </xf>
    <xf numFmtId="0" fontId="12" fillId="0" borderId="5" xfId="0" applyFont="1" applyBorder="1" applyAlignment="1">
      <alignment horizontal="center" vertical="center"/>
    </xf>
    <xf numFmtId="0" fontId="12" fillId="0" borderId="131" xfId="0" applyFont="1" applyBorder="1" applyAlignment="1">
      <alignment horizontal="center" vertical="center"/>
    </xf>
    <xf numFmtId="0" fontId="12" fillId="0" borderId="6" xfId="0" applyFont="1" applyBorder="1" applyAlignment="1">
      <alignment horizontal="center" vertical="center"/>
    </xf>
    <xf numFmtId="0" fontId="9" fillId="24" borderId="0" xfId="0" applyFont="1" applyFill="1" applyBorder="1" applyAlignment="1">
      <alignment horizontal="center" vertical="center" wrapText="1"/>
    </xf>
    <xf numFmtId="0" fontId="9" fillId="24" borderId="1" xfId="0" applyFont="1" applyFill="1" applyBorder="1" applyAlignment="1">
      <alignment horizontal="center" vertical="center" wrapText="1"/>
    </xf>
    <xf numFmtId="0" fontId="16" fillId="6" borderId="129" xfId="4" applyNumberFormat="1" applyFont="1" applyFill="1" applyBorder="1" applyAlignment="1" applyProtection="1">
      <alignment horizontal="left" vertical="center" wrapText="1"/>
      <protection locked="0"/>
    </xf>
    <xf numFmtId="0" fontId="16" fillId="6" borderId="29" xfId="4" applyNumberFormat="1" applyFont="1" applyFill="1" applyBorder="1" applyAlignment="1" applyProtection="1">
      <alignment horizontal="left" vertical="center" wrapText="1"/>
      <protection locked="0"/>
    </xf>
    <xf numFmtId="0" fontId="16" fillId="7" borderId="19" xfId="0" applyFont="1" applyFill="1" applyBorder="1" applyAlignment="1" applyProtection="1">
      <alignment horizontal="left" vertical="center" wrapText="1"/>
    </xf>
    <xf numFmtId="0" fontId="16" fillId="7" borderId="18" xfId="0" applyFont="1" applyFill="1" applyBorder="1" applyAlignment="1" applyProtection="1">
      <alignment horizontal="left" vertical="center" wrapText="1"/>
    </xf>
    <xf numFmtId="0" fontId="16" fillId="28" borderId="19" xfId="0" applyFont="1" applyFill="1" applyBorder="1" applyAlignment="1" applyProtection="1">
      <alignment horizontal="right" vertical="center" wrapText="1"/>
    </xf>
    <xf numFmtId="0" fontId="16" fillId="28" borderId="18" xfId="0" applyFont="1" applyFill="1" applyBorder="1" applyAlignment="1" applyProtection="1">
      <alignment horizontal="right" vertical="center" wrapText="1"/>
    </xf>
    <xf numFmtId="0" fontId="15" fillId="28" borderId="19" xfId="0" applyFont="1" applyFill="1" applyBorder="1" applyAlignment="1" applyProtection="1">
      <alignment horizontal="center" vertical="center" wrapText="1"/>
    </xf>
    <xf numFmtId="0" fontId="15" fillId="28" borderId="18" xfId="0" applyFont="1" applyFill="1" applyBorder="1" applyAlignment="1" applyProtection="1">
      <alignment horizontal="center" vertical="center" wrapText="1"/>
    </xf>
    <xf numFmtId="49" fontId="16" fillId="27" borderId="30" xfId="4" applyNumberFormat="1" applyFont="1" applyFill="1" applyBorder="1" applyAlignment="1" applyProtection="1">
      <alignment horizontal="left" vertical="center" wrapText="1"/>
      <protection locked="0"/>
    </xf>
    <xf numFmtId="0" fontId="21" fillId="5" borderId="0" xfId="0" applyFont="1" applyFill="1" applyBorder="1" applyAlignment="1">
      <alignment horizontal="center" vertical="center"/>
    </xf>
    <xf numFmtId="0" fontId="0" fillId="0" borderId="0" xfId="0" applyAlignment="1">
      <alignment horizontal="center" vertical="center"/>
    </xf>
    <xf numFmtId="14" fontId="16" fillId="8" borderId="22" xfId="0" applyNumberFormat="1" applyFont="1" applyFill="1" applyBorder="1" applyAlignment="1" applyProtection="1">
      <alignment horizontal="left" vertical="center" wrapText="1"/>
      <protection locked="0"/>
    </xf>
    <xf numFmtId="14" fontId="16" fillId="8" borderId="135" xfId="0" applyNumberFormat="1" applyFont="1" applyFill="1" applyBorder="1" applyAlignment="1" applyProtection="1">
      <alignment horizontal="left" vertical="center" wrapText="1"/>
      <protection locked="0"/>
    </xf>
    <xf numFmtId="167" fontId="16" fillId="6" borderId="29" xfId="4" applyNumberFormat="1" applyFont="1" applyFill="1" applyBorder="1" applyAlignment="1" applyProtection="1">
      <alignment horizontal="left" vertical="center" wrapText="1"/>
      <protection locked="0"/>
    </xf>
    <xf numFmtId="49" fontId="16" fillId="6" borderId="92" xfId="4" applyNumberFormat="1" applyFont="1" applyFill="1" applyBorder="1" applyAlignment="1" applyProtection="1">
      <alignment horizontal="left" vertical="center" wrapText="1"/>
      <protection locked="0"/>
    </xf>
    <xf numFmtId="49" fontId="16" fillId="6" borderId="93" xfId="4" applyNumberFormat="1" applyFont="1" applyFill="1" applyBorder="1" applyAlignment="1" applyProtection="1">
      <alignment horizontal="left" vertical="center" wrapText="1"/>
      <protection locked="0"/>
    </xf>
    <xf numFmtId="49" fontId="16" fillId="6" borderId="129" xfId="4" applyNumberFormat="1" applyFont="1" applyFill="1" applyBorder="1" applyAlignment="1" applyProtection="1">
      <alignment horizontal="left" vertical="center" wrapText="1"/>
      <protection locked="0"/>
    </xf>
    <xf numFmtId="49" fontId="16" fillId="6" borderId="127" xfId="4" applyNumberFormat="1" applyFont="1" applyFill="1" applyBorder="1" applyAlignment="1" applyProtection="1">
      <alignment horizontal="left" vertical="center" wrapText="1"/>
      <protection locked="0"/>
    </xf>
    <xf numFmtId="49" fontId="16" fillId="6" borderId="128" xfId="4" applyNumberFormat="1" applyFont="1" applyFill="1" applyBorder="1" applyAlignment="1" applyProtection="1">
      <alignment horizontal="left" vertical="center" wrapText="1"/>
      <protection locked="0"/>
    </xf>
    <xf numFmtId="0" fontId="3" fillId="2" borderId="0" xfId="0" applyFont="1" applyFill="1" applyBorder="1" applyAlignment="1">
      <alignment horizontal="left" vertical="center" wrapText="1"/>
    </xf>
    <xf numFmtId="0" fontId="3" fillId="2" borderId="0" xfId="0" applyFont="1" applyFill="1" applyBorder="1" applyAlignment="1">
      <alignment horizontal="left" vertical="center"/>
    </xf>
    <xf numFmtId="0" fontId="16" fillId="0" borderId="137" xfId="0" applyFont="1" applyFill="1" applyBorder="1" applyAlignment="1">
      <alignment horizontal="center" vertical="center" textRotation="90" wrapText="1"/>
    </xf>
    <xf numFmtId="0" fontId="16" fillId="0" borderId="133" xfId="0" applyFont="1" applyFill="1" applyBorder="1" applyAlignment="1">
      <alignment horizontal="center" vertical="center" textRotation="90" wrapText="1"/>
    </xf>
    <xf numFmtId="0" fontId="16" fillId="0" borderId="31" xfId="0" applyFont="1" applyFill="1" applyBorder="1" applyAlignment="1">
      <alignment horizontal="center" vertical="center" textRotation="90"/>
    </xf>
    <xf numFmtId="0" fontId="0" fillId="0" borderId="8" xfId="0" applyBorder="1" applyAlignment="1">
      <alignment horizontal="center" vertical="center"/>
    </xf>
    <xf numFmtId="0" fontId="3" fillId="2" borderId="0" xfId="0" applyFont="1" applyFill="1" applyBorder="1" applyAlignment="1">
      <alignment horizontal="center" vertical="center" wrapText="1"/>
    </xf>
    <xf numFmtId="0" fontId="9" fillId="6" borderId="5" xfId="0" applyNumberFormat="1" applyFont="1" applyFill="1" applyBorder="1" applyAlignment="1" applyProtection="1">
      <alignment horizontal="center" vertical="center"/>
      <protection locked="0"/>
    </xf>
    <xf numFmtId="0" fontId="17" fillId="0" borderId="5" xfId="0" applyNumberFormat="1" applyFont="1" applyBorder="1" applyAlignment="1" applyProtection="1">
      <alignment horizontal="center" vertical="center"/>
      <protection locked="0"/>
    </xf>
    <xf numFmtId="0" fontId="25" fillId="6" borderId="5" xfId="4" applyNumberFormat="1" applyFont="1" applyFill="1" applyBorder="1" applyAlignment="1" applyProtection="1">
      <alignment horizontal="left" vertical="center" wrapText="1"/>
      <protection locked="0"/>
    </xf>
    <xf numFmtId="0" fontId="17" fillId="0" borderId="5" xfId="0" applyNumberFormat="1" applyFont="1" applyBorder="1" applyAlignment="1" applyProtection="1">
      <alignment horizontal="left" vertical="center" wrapText="1"/>
      <protection locked="0"/>
    </xf>
    <xf numFmtId="0" fontId="17" fillId="0" borderId="19" xfId="0" applyNumberFormat="1" applyFont="1" applyBorder="1" applyAlignment="1" applyProtection="1">
      <alignment horizontal="left" vertical="center" wrapText="1"/>
      <protection locked="0"/>
    </xf>
    <xf numFmtId="14" fontId="25" fillId="6" borderId="62" xfId="4" applyNumberFormat="1" applyFont="1" applyFill="1" applyBorder="1" applyAlignment="1" applyProtection="1">
      <alignment horizontal="left" vertical="center" wrapText="1"/>
      <protection locked="0"/>
    </xf>
    <xf numFmtId="0" fontId="17" fillId="0" borderId="62" xfId="0" applyFont="1" applyBorder="1" applyAlignment="1" applyProtection="1">
      <alignment horizontal="left" vertical="center" wrapText="1"/>
      <protection locked="0"/>
    </xf>
    <xf numFmtId="0" fontId="17" fillId="0" borderId="136" xfId="0" applyFont="1" applyBorder="1" applyAlignment="1" applyProtection="1">
      <alignment horizontal="left" vertical="center" wrapText="1"/>
      <protection locked="0"/>
    </xf>
    <xf numFmtId="0" fontId="17" fillId="27" borderId="19" xfId="0" applyFont="1" applyFill="1" applyBorder="1" applyAlignment="1" applyProtection="1">
      <alignment horizontal="center" vertical="center" wrapText="1"/>
      <protection locked="0"/>
    </xf>
    <xf numFmtId="0" fontId="17" fillId="27" borderId="29" xfId="0" applyFont="1" applyFill="1" applyBorder="1" applyAlignment="1" applyProtection="1">
      <alignment horizontal="center" vertical="center" wrapText="1"/>
      <protection locked="0"/>
    </xf>
    <xf numFmtId="14" fontId="16" fillId="27" borderId="19" xfId="4" applyNumberFormat="1" applyFont="1" applyFill="1" applyBorder="1" applyAlignment="1" applyProtection="1">
      <alignment horizontal="left" vertical="center" wrapText="1"/>
      <protection locked="0"/>
    </xf>
    <xf numFmtId="0" fontId="16" fillId="27" borderId="29" xfId="0" applyFont="1" applyFill="1" applyBorder="1" applyAlignment="1" applyProtection="1">
      <alignment horizontal="left" vertical="center" wrapText="1"/>
      <protection locked="0"/>
    </xf>
    <xf numFmtId="0" fontId="30" fillId="6" borderId="61" xfId="4" applyNumberFormat="1" applyFont="1" applyFill="1" applyBorder="1" applyAlignment="1" applyProtection="1">
      <alignment horizontal="left" vertical="center" wrapText="1"/>
      <protection locked="0"/>
    </xf>
    <xf numFmtId="0" fontId="0" fillId="0" borderId="139" xfId="0" applyNumberFormat="1" applyFont="1" applyBorder="1" applyAlignment="1">
      <alignment horizontal="left" vertical="center" wrapText="1"/>
    </xf>
    <xf numFmtId="0" fontId="30" fillId="6" borderId="22" xfId="4" applyNumberFormat="1" applyFont="1" applyFill="1" applyBorder="1" applyAlignment="1" applyProtection="1">
      <alignment horizontal="left" vertical="center" wrapText="1"/>
      <protection locked="0"/>
    </xf>
    <xf numFmtId="0" fontId="0" fillId="0" borderId="135" xfId="0" applyNumberFormat="1" applyFont="1" applyBorder="1" applyAlignment="1">
      <alignment horizontal="left" vertical="center" wrapText="1"/>
    </xf>
    <xf numFmtId="14" fontId="16" fillId="6" borderId="19" xfId="4" applyNumberFormat="1" applyFont="1" applyFill="1" applyBorder="1" applyAlignment="1" applyProtection="1">
      <alignment horizontal="left" vertical="center" wrapText="1"/>
      <protection locked="0"/>
    </xf>
    <xf numFmtId="0" fontId="16" fillId="0" borderId="29" xfId="0" applyFont="1" applyBorder="1" applyAlignment="1" applyProtection="1">
      <alignment horizontal="left" vertical="center" wrapText="1"/>
      <protection locked="0"/>
    </xf>
    <xf numFmtId="14" fontId="30" fillId="6" borderId="19" xfId="4" applyNumberFormat="1" applyFont="1" applyFill="1" applyBorder="1" applyAlignment="1" applyProtection="1">
      <alignment horizontal="left" vertical="center"/>
      <protection locked="0"/>
    </xf>
    <xf numFmtId="14" fontId="30" fillId="6" borderId="29" xfId="4" applyNumberFormat="1" applyFont="1" applyFill="1" applyBorder="1" applyAlignment="1" applyProtection="1">
      <alignment horizontal="left" vertical="center"/>
      <protection locked="0"/>
    </xf>
    <xf numFmtId="14" fontId="30" fillId="6" borderId="18" xfId="4" applyNumberFormat="1" applyFont="1" applyFill="1" applyBorder="1" applyAlignment="1" applyProtection="1">
      <alignment horizontal="left" vertical="center"/>
      <protection locked="0"/>
    </xf>
    <xf numFmtId="14" fontId="25" fillId="6" borderId="19" xfId="4" applyNumberFormat="1" applyFont="1" applyFill="1" applyBorder="1" applyAlignment="1" applyProtection="1">
      <alignment horizontal="left" vertical="center"/>
      <protection locked="0"/>
    </xf>
    <xf numFmtId="14" fontId="25" fillId="6" borderId="29" xfId="4" applyNumberFormat="1" applyFont="1" applyFill="1" applyBorder="1" applyAlignment="1" applyProtection="1">
      <alignment horizontal="left" vertical="center"/>
      <protection locked="0"/>
    </xf>
    <xf numFmtId="14" fontId="25" fillId="6" borderId="18" xfId="4" applyNumberFormat="1" applyFont="1" applyFill="1" applyBorder="1" applyAlignment="1" applyProtection="1">
      <alignment horizontal="left" vertical="center"/>
      <protection locked="0"/>
    </xf>
    <xf numFmtId="0" fontId="17" fillId="6" borderId="19" xfId="0" applyFont="1" applyFill="1" applyBorder="1" applyAlignment="1" applyProtection="1">
      <alignment horizontal="left" vertical="center"/>
      <protection locked="0"/>
    </xf>
    <xf numFmtId="0" fontId="17" fillId="6" borderId="29" xfId="0" applyFont="1" applyFill="1" applyBorder="1" applyAlignment="1" applyProtection="1">
      <alignment horizontal="left" vertical="center"/>
      <protection locked="0"/>
    </xf>
    <xf numFmtId="0" fontId="61" fillId="29" borderId="19" xfId="0" applyFont="1" applyFill="1" applyBorder="1" applyAlignment="1">
      <alignment horizontal="center" vertical="center" wrapText="1"/>
    </xf>
    <xf numFmtId="0" fontId="61" fillId="29" borderId="29" xfId="0" applyFont="1" applyFill="1" applyBorder="1" applyAlignment="1">
      <alignment horizontal="center" vertical="center" wrapText="1"/>
    </xf>
    <xf numFmtId="0" fontId="17" fillId="27" borderId="29" xfId="0" applyFont="1" applyFill="1" applyBorder="1" applyAlignment="1">
      <alignment horizontal="left" vertical="center"/>
    </xf>
    <xf numFmtId="164" fontId="26" fillId="8" borderId="168" xfId="0" applyNumberFormat="1" applyFont="1" applyFill="1" applyBorder="1" applyAlignment="1" applyProtection="1">
      <alignment horizontal="center" vertical="center" wrapText="1"/>
      <protection locked="0"/>
    </xf>
    <xf numFmtId="164" fontId="26" fillId="8" borderId="169" xfId="0" applyNumberFormat="1" applyFont="1" applyFill="1" applyBorder="1" applyAlignment="1" applyProtection="1">
      <alignment horizontal="center" vertical="center" wrapText="1"/>
      <protection locked="0"/>
    </xf>
    <xf numFmtId="14" fontId="25" fillId="6" borderId="19" xfId="4" applyNumberFormat="1" applyFont="1" applyFill="1" applyBorder="1" applyAlignment="1" applyProtection="1">
      <alignment horizontal="center" vertical="center"/>
      <protection locked="0"/>
    </xf>
    <xf numFmtId="14" fontId="25" fillId="6" borderId="29" xfId="4" applyNumberFormat="1" applyFont="1" applyFill="1" applyBorder="1" applyAlignment="1" applyProtection="1">
      <alignment horizontal="center" vertical="center"/>
      <protection locked="0"/>
    </xf>
    <xf numFmtId="0" fontId="47" fillId="2" borderId="106" xfId="7" applyFont="1" applyFill="1" applyBorder="1" applyAlignment="1" applyProtection="1">
      <alignment horizontal="center" vertical="top" wrapText="1"/>
    </xf>
    <xf numFmtId="0" fontId="47" fillId="2" borderId="105" xfId="7" applyFont="1" applyFill="1" applyBorder="1" applyAlignment="1" applyProtection="1">
      <alignment horizontal="center" vertical="top" wrapText="1"/>
    </xf>
    <xf numFmtId="0" fontId="47" fillId="2" borderId="26" xfId="7" applyFont="1" applyFill="1" applyBorder="1" applyAlignment="1" applyProtection="1">
      <alignment horizontal="center" vertical="top" wrapText="1"/>
    </xf>
    <xf numFmtId="0" fontId="47" fillId="16" borderId="140" xfId="7" applyFont="1" applyFill="1" applyBorder="1" applyAlignment="1" applyProtection="1">
      <alignment horizontal="left" vertical="top" wrapText="1"/>
    </xf>
    <xf numFmtId="0" fontId="47" fillId="16" borderId="141" xfId="7" applyFont="1" applyFill="1" applyBorder="1" applyAlignment="1" applyProtection="1">
      <alignment horizontal="left" vertical="top" wrapText="1"/>
    </xf>
    <xf numFmtId="0" fontId="47" fillId="15" borderId="142" xfId="7" applyFont="1" applyFill="1" applyBorder="1" applyAlignment="1" applyProtection="1">
      <alignment horizontal="center" vertical="top" wrapText="1"/>
    </xf>
    <xf numFmtId="0" fontId="47" fillId="15" borderId="143" xfId="7" applyFont="1" applyFill="1" applyBorder="1" applyAlignment="1" applyProtection="1">
      <alignment horizontal="center" vertical="top" wrapText="1"/>
    </xf>
    <xf numFmtId="0" fontId="47" fillId="15" borderId="144" xfId="7" applyFont="1" applyFill="1" applyBorder="1" applyAlignment="1" applyProtection="1">
      <alignment horizontal="center" vertical="top" wrapText="1"/>
    </xf>
    <xf numFmtId="0" fontId="47" fillId="15" borderId="26" xfId="7" applyFont="1" applyFill="1" applyBorder="1" applyAlignment="1" applyProtection="1">
      <alignment horizontal="center" vertical="top" wrapText="1"/>
    </xf>
    <xf numFmtId="0" fontId="47" fillId="15" borderId="106" xfId="7" applyFont="1" applyFill="1" applyBorder="1" applyAlignment="1" applyProtection="1">
      <alignment horizontal="center" vertical="center" wrapText="1"/>
    </xf>
    <xf numFmtId="0" fontId="47" fillId="15" borderId="26" xfId="7" applyFont="1" applyFill="1" applyBorder="1" applyAlignment="1" applyProtection="1">
      <alignment horizontal="center" vertical="center" wrapText="1"/>
    </xf>
    <xf numFmtId="0" fontId="47" fillId="19" borderId="145" xfId="7" applyFont="1" applyFill="1" applyBorder="1" applyAlignment="1" applyProtection="1">
      <alignment horizontal="left" vertical="top" wrapText="1"/>
    </xf>
    <xf numFmtId="0" fontId="47" fillId="19" borderId="25" xfId="7" applyFont="1" applyFill="1" applyBorder="1" applyAlignment="1" applyProtection="1">
      <alignment horizontal="left" vertical="top" wrapText="1"/>
    </xf>
    <xf numFmtId="0" fontId="47" fillId="19" borderId="23" xfId="7" applyFont="1" applyFill="1" applyBorder="1" applyAlignment="1" applyProtection="1">
      <alignment horizontal="left" vertical="top" wrapText="1"/>
    </xf>
    <xf numFmtId="0" fontId="47" fillId="15" borderId="142" xfId="7" applyFont="1" applyFill="1" applyBorder="1" applyAlignment="1" applyProtection="1">
      <alignment horizontal="center" vertical="center" wrapText="1"/>
    </xf>
    <xf numFmtId="0" fontId="47" fillId="15" borderId="143" xfId="7" applyFont="1" applyFill="1" applyBorder="1" applyAlignment="1" applyProtection="1">
      <alignment horizontal="center" vertical="center" wrapText="1"/>
    </xf>
    <xf numFmtId="0" fontId="47" fillId="16" borderId="110" xfId="7" applyFont="1" applyFill="1" applyBorder="1" applyAlignment="1" applyProtection="1">
      <alignment horizontal="left" vertical="top" wrapText="1"/>
    </xf>
    <xf numFmtId="0" fontId="47" fillId="16" borderId="0" xfId="7" applyFont="1" applyFill="1" applyBorder="1" applyAlignment="1" applyProtection="1">
      <alignment horizontal="left" vertical="top" wrapText="1"/>
    </xf>
    <xf numFmtId="0" fontId="48" fillId="0" borderId="88" xfId="7" applyFont="1" applyBorder="1" applyAlignment="1" applyProtection="1">
      <alignment horizontal="left"/>
    </xf>
    <xf numFmtId="0" fontId="48" fillId="0" borderId="93" xfId="7" applyFont="1" applyBorder="1" applyAlignment="1" applyProtection="1">
      <alignment horizontal="left"/>
    </xf>
    <xf numFmtId="0" fontId="47" fillId="19" borderId="23" xfId="7" applyFont="1" applyFill="1" applyBorder="1" applyAlignment="1" applyProtection="1">
      <alignment vertical="top" wrapText="1"/>
    </xf>
    <xf numFmtId="0" fontId="47" fillId="19" borderId="24" xfId="7" applyFont="1" applyFill="1" applyBorder="1" applyAlignment="1" applyProtection="1">
      <alignment vertical="top" wrapText="1"/>
    </xf>
    <xf numFmtId="0" fontId="47" fillId="19" borderId="121" xfId="7" applyFont="1" applyFill="1" applyBorder="1" applyAlignment="1" applyProtection="1">
      <alignment vertical="top" wrapText="1"/>
    </xf>
    <xf numFmtId="0" fontId="47" fillId="2" borderId="146" xfId="7" applyFont="1" applyFill="1" applyBorder="1" applyAlignment="1" applyProtection="1">
      <alignment horizontal="center" vertical="top" wrapText="1"/>
    </xf>
    <xf numFmtId="0" fontId="47" fillId="2" borderId="1" xfId="7" applyFont="1" applyFill="1" applyBorder="1" applyAlignment="1" applyProtection="1">
      <alignment horizontal="center" vertical="top" wrapText="1"/>
    </xf>
    <xf numFmtId="0" fontId="47" fillId="0" borderId="3" xfId="7" applyFont="1" applyBorder="1" applyAlignment="1" applyProtection="1">
      <alignment horizontal="center"/>
    </xf>
    <xf numFmtId="0" fontId="48" fillId="0" borderId="88" xfId="7" applyFont="1" applyBorder="1" applyAlignment="1" applyProtection="1">
      <alignment horizontal="left" wrapText="1"/>
    </xf>
    <xf numFmtId="0" fontId="48" fillId="0" borderId="93" xfId="7" applyFont="1" applyBorder="1" applyAlignment="1" applyProtection="1">
      <alignment horizontal="left" wrapText="1"/>
    </xf>
    <xf numFmtId="0" fontId="47" fillId="16" borderId="23" xfId="7" applyFont="1" applyFill="1" applyBorder="1" applyAlignment="1" applyProtection="1">
      <alignment horizontal="left" vertical="top" wrapText="1"/>
    </xf>
    <xf numFmtId="0" fontId="47" fillId="16" borderId="24" xfId="7" applyFont="1" applyFill="1" applyBorder="1" applyAlignment="1" applyProtection="1">
      <alignment horizontal="left" vertical="top" wrapText="1"/>
    </xf>
    <xf numFmtId="0" fontId="47" fillId="2" borderId="144" xfId="7" applyFont="1" applyFill="1" applyBorder="1" applyAlignment="1" applyProtection="1">
      <alignment horizontal="center" vertical="top" wrapText="1"/>
    </xf>
    <xf numFmtId="0" fontId="47" fillId="10" borderId="88" xfId="7" applyFont="1" applyFill="1" applyBorder="1" applyAlignment="1" applyProtection="1">
      <alignment horizontal="center" wrapText="1"/>
    </xf>
    <xf numFmtId="0" fontId="47" fillId="10" borderId="93" xfId="7" applyFont="1" applyFill="1" applyBorder="1" applyAlignment="1" applyProtection="1">
      <alignment horizontal="center" wrapText="1"/>
    </xf>
    <xf numFmtId="0" fontId="47" fillId="13" borderId="119" xfId="7" applyFont="1" applyFill="1" applyBorder="1" applyAlignment="1" applyProtection="1">
      <alignment horizontal="center" vertical="center" wrapText="1"/>
    </xf>
    <xf numFmtId="0" fontId="47" fillId="13" borderId="120" xfId="7" applyFont="1" applyFill="1" applyBorder="1" applyAlignment="1" applyProtection="1">
      <alignment horizontal="center" vertical="center" wrapText="1"/>
    </xf>
    <xf numFmtId="0" fontId="47" fillId="10" borderId="2" xfId="7" applyFont="1" applyFill="1" applyBorder="1" applyAlignment="1" applyProtection="1">
      <alignment horizontal="center" vertical="top" wrapText="1"/>
    </xf>
    <xf numFmtId="0" fontId="3" fillId="0" borderId="68" xfId="7" applyFont="1" applyBorder="1" applyAlignment="1">
      <alignment horizontal="center" wrapText="1"/>
    </xf>
    <xf numFmtId="0" fontId="3" fillId="0" borderId="84" xfId="7" applyFont="1" applyBorder="1" applyAlignment="1">
      <alignment horizontal="center" wrapText="1"/>
    </xf>
    <xf numFmtId="0" fontId="4" fillId="2" borderId="147" xfId="7" applyFont="1" applyFill="1" applyBorder="1" applyAlignment="1">
      <alignment wrapText="1"/>
    </xf>
    <xf numFmtId="0" fontId="4" fillId="0" borderId="148" xfId="7" applyFont="1" applyBorder="1" applyAlignment="1"/>
    <xf numFmtId="0" fontId="4" fillId="0" borderId="149" xfId="7" applyFont="1" applyBorder="1" applyAlignment="1"/>
    <xf numFmtId="0" fontId="38" fillId="2" borderId="150" xfId="7" applyFont="1" applyFill="1" applyBorder="1" applyAlignment="1"/>
    <xf numFmtId="0" fontId="4" fillId="0" borderId="151" xfId="7" applyFont="1" applyBorder="1" applyAlignment="1"/>
    <xf numFmtId="0" fontId="4" fillId="10" borderId="34" xfId="7" applyFont="1" applyFill="1" applyBorder="1" applyAlignment="1">
      <alignment horizontal="center"/>
    </xf>
    <xf numFmtId="0" fontId="4" fillId="10" borderId="103" xfId="7" applyFont="1" applyFill="1" applyBorder="1" applyAlignment="1">
      <alignment horizontal="center"/>
    </xf>
    <xf numFmtId="0" fontId="4" fillId="10" borderId="33" xfId="7" applyFont="1" applyFill="1" applyBorder="1" applyAlignment="1">
      <alignment horizontal="center"/>
    </xf>
    <xf numFmtId="0" fontId="28" fillId="10" borderId="15" xfId="7" applyFont="1" applyFill="1" applyBorder="1" applyAlignment="1">
      <alignment horizontal="center"/>
    </xf>
    <xf numFmtId="0" fontId="35" fillId="0" borderId="11" xfId="7" applyBorder="1" applyAlignment="1">
      <alignment horizontal="center"/>
    </xf>
    <xf numFmtId="0" fontId="35" fillId="0" borderId="48" xfId="7" applyBorder="1" applyAlignment="1">
      <alignment horizontal="center"/>
    </xf>
    <xf numFmtId="0" fontId="28" fillId="25" borderId="152" xfId="7" applyFont="1" applyFill="1" applyBorder="1" applyAlignment="1">
      <alignment horizontal="center"/>
    </xf>
    <xf numFmtId="0" fontId="28" fillId="25" borderId="153" xfId="7" applyFont="1" applyFill="1" applyBorder="1" applyAlignment="1">
      <alignment horizontal="center"/>
    </xf>
    <xf numFmtId="0" fontId="28" fillId="25" borderId="154" xfId="7" applyFont="1" applyFill="1" applyBorder="1" applyAlignment="1">
      <alignment horizontal="center"/>
    </xf>
    <xf numFmtId="0" fontId="44" fillId="13" borderId="34" xfId="7" applyFont="1" applyFill="1" applyBorder="1" applyAlignment="1">
      <alignment horizontal="center"/>
    </xf>
    <xf numFmtId="0" fontId="44" fillId="13" borderId="103" xfId="7" applyFont="1" applyFill="1" applyBorder="1" applyAlignment="1">
      <alignment horizontal="center"/>
    </xf>
    <xf numFmtId="0" fontId="44" fillId="13" borderId="33" xfId="7" applyFont="1" applyFill="1" applyBorder="1" applyAlignment="1">
      <alignment horizontal="center"/>
    </xf>
    <xf numFmtId="0" fontId="3" fillId="0" borderId="88" xfId="7" applyFont="1" applyFill="1" applyBorder="1" applyAlignment="1">
      <alignment horizontal="left" wrapText="1"/>
    </xf>
    <xf numFmtId="0" fontId="3" fillId="0" borderId="93" xfId="7" applyFont="1" applyFill="1" applyBorder="1" applyAlignment="1">
      <alignment horizontal="left"/>
    </xf>
    <xf numFmtId="0" fontId="3" fillId="0" borderId="97" xfId="7" applyFont="1" applyBorder="1" applyAlignment="1">
      <alignment horizontal="center" wrapText="1"/>
    </xf>
    <xf numFmtId="0" fontId="3" fillId="0" borderId="155" xfId="7" applyFont="1" applyBorder="1" applyAlignment="1">
      <alignment horizontal="center" wrapText="1"/>
    </xf>
    <xf numFmtId="0" fontId="4" fillId="0" borderId="2" xfId="7" applyFont="1" applyBorder="1" applyAlignment="1">
      <alignment horizontal="center"/>
    </xf>
  </cellXfs>
  <cellStyles count="8">
    <cellStyle name="Currency" xfId="1" builtinId="4"/>
    <cellStyle name="Hyperlink" xfId="2" builtinId="8"/>
    <cellStyle name="Hyperlink_SNP Array-Prenatal" xfId="3"/>
    <cellStyle name="Normal" xfId="0" builtinId="0"/>
    <cellStyle name="Normal 2" xfId="4"/>
    <cellStyle name="Normal 3" xfId="5"/>
    <cellStyle name="Normal 4" xfId="6"/>
    <cellStyle name="Normal_SNP Array-Prenatal" xfId="7"/>
  </cellStyles>
  <dxfs count="106">
    <dxf>
      <font>
        <condense val="0"/>
        <extend val="0"/>
        <color indexed="9"/>
      </font>
    </dxf>
    <dxf>
      <font>
        <condense val="0"/>
        <extend val="0"/>
        <color indexed="9"/>
      </font>
    </dxf>
    <dxf>
      <font>
        <condense val="0"/>
        <extend val="0"/>
        <color indexed="9"/>
      </font>
    </dxf>
    <dxf>
      <font>
        <condense val="0"/>
        <extend val="0"/>
        <color indexed="9"/>
      </font>
    </dxf>
    <dxf>
      <font>
        <color theme="1"/>
      </font>
      <fill>
        <patternFill>
          <bgColor theme="0" tint="-0.14996795556505021"/>
        </patternFill>
      </fill>
    </dxf>
    <dxf>
      <font>
        <color theme="1"/>
      </font>
      <fill>
        <patternFill>
          <bgColor theme="0" tint="-0.14996795556505021"/>
        </patternFill>
      </fill>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ill>
        <patternFill>
          <bgColor rgb="FF008E40"/>
        </patternFill>
      </fill>
    </dxf>
    <dxf>
      <font>
        <condense val="0"/>
        <extend val="0"/>
        <color indexed="9"/>
      </font>
    </dxf>
    <dxf>
      <font>
        <color auto="1"/>
      </font>
      <fill>
        <patternFill>
          <bgColor theme="7" tint="0.79998168889431442"/>
        </patternFill>
      </fill>
    </dxf>
    <dxf>
      <font>
        <color auto="1"/>
      </font>
      <fill>
        <patternFill>
          <bgColor theme="3" tint="0.79998168889431442"/>
        </patternFill>
      </fill>
    </dxf>
    <dxf>
      <font>
        <color theme="1"/>
      </font>
      <fill>
        <patternFill>
          <bgColor theme="0" tint="-0.14996795556505021"/>
        </patternFill>
      </fill>
    </dxf>
    <dxf>
      <font>
        <color theme="2"/>
      </font>
      <fill>
        <patternFill>
          <bgColor theme="5" tint="-0.24994659260841701"/>
        </patternFill>
      </fill>
    </dxf>
    <dxf>
      <font>
        <color rgb="FFFFFF00"/>
      </font>
      <fill>
        <patternFill>
          <bgColor theme="9" tint="-0.24994659260841701"/>
        </patternFill>
      </fill>
    </dxf>
    <dxf>
      <font>
        <color auto="1"/>
      </font>
      <fill>
        <patternFill>
          <bgColor theme="9" tint="0.59996337778862885"/>
        </patternFill>
      </fill>
    </dxf>
    <dxf>
      <font>
        <color rgb="FFFFC000"/>
      </font>
      <fill>
        <patternFill>
          <bgColor theme="4" tint="-0.24994659260841701"/>
        </patternFill>
      </fill>
    </dxf>
    <dxf>
      <font>
        <color auto="1"/>
      </font>
      <fill>
        <patternFill>
          <bgColor theme="5" tint="0.59996337778862885"/>
        </patternFill>
      </fill>
    </dxf>
    <dxf>
      <font>
        <color auto="1"/>
      </font>
      <fill>
        <patternFill>
          <bgColor theme="2" tint="-0.24994659260841701"/>
        </patternFill>
      </fill>
    </dxf>
    <dxf>
      <font>
        <color indexed="11"/>
      </font>
      <fill>
        <patternFill>
          <bgColor indexed="11"/>
        </patternFill>
      </fill>
    </dxf>
    <dxf>
      <font>
        <color theme="9"/>
        <name val="Cambria"/>
        <scheme val="none"/>
      </font>
      <fill>
        <patternFill>
          <bgColor rgb="FFFF9900"/>
        </patternFill>
      </fill>
    </dxf>
    <dxf>
      <font>
        <color auto="1"/>
      </font>
      <fill>
        <patternFill>
          <bgColor theme="7" tint="0.79998168889431442"/>
        </patternFill>
      </fill>
    </dxf>
    <dxf>
      <font>
        <color auto="1"/>
      </font>
      <fill>
        <patternFill>
          <bgColor theme="3" tint="0.79998168889431442"/>
        </patternFill>
      </fill>
    </dxf>
    <dxf>
      <font>
        <color theme="1"/>
      </font>
      <fill>
        <patternFill>
          <bgColor theme="0" tint="-0.14996795556505021"/>
        </patternFill>
      </fill>
    </dxf>
    <dxf>
      <font>
        <color theme="2"/>
      </font>
      <fill>
        <patternFill>
          <bgColor theme="5" tint="-0.24994659260841701"/>
        </patternFill>
      </fill>
    </dxf>
    <dxf>
      <font>
        <color rgb="FFFFFF00"/>
      </font>
      <fill>
        <patternFill>
          <bgColor theme="9" tint="-0.24994659260841701"/>
        </patternFill>
      </fill>
    </dxf>
    <dxf>
      <font>
        <color auto="1"/>
      </font>
      <fill>
        <patternFill>
          <bgColor theme="9" tint="0.59996337778862885"/>
        </patternFill>
      </fill>
    </dxf>
    <dxf>
      <font>
        <color rgb="FFFFC000"/>
      </font>
      <fill>
        <patternFill>
          <bgColor theme="4" tint="-0.24994659260841701"/>
        </patternFill>
      </fill>
    </dxf>
    <dxf>
      <font>
        <color auto="1"/>
      </font>
      <fill>
        <patternFill>
          <bgColor theme="5" tint="0.59996337778862885"/>
        </patternFill>
      </fill>
    </dxf>
    <dxf>
      <font>
        <color auto="1"/>
      </font>
      <fill>
        <patternFill>
          <bgColor theme="2" tint="-0.24994659260841701"/>
        </patternFill>
      </fill>
    </dxf>
    <dxf>
      <font>
        <color indexed="11"/>
      </font>
      <fill>
        <patternFill>
          <bgColor indexed="11"/>
        </patternFill>
      </fill>
    </dxf>
    <dxf>
      <font>
        <color theme="9"/>
        <name val="Cambria"/>
        <scheme val="none"/>
      </font>
      <fill>
        <patternFill>
          <bgColor rgb="FFFF9900"/>
        </patternFill>
      </fill>
    </dxf>
    <dxf>
      <font>
        <color auto="1"/>
      </font>
      <fill>
        <patternFill>
          <bgColor theme="7" tint="0.79998168889431442"/>
        </patternFill>
      </fill>
    </dxf>
    <dxf>
      <font>
        <color auto="1"/>
      </font>
      <fill>
        <patternFill>
          <bgColor theme="3" tint="0.79998168889431442"/>
        </patternFill>
      </fill>
    </dxf>
    <dxf>
      <font>
        <color theme="1"/>
      </font>
      <fill>
        <patternFill>
          <bgColor theme="0" tint="-0.14996795556505021"/>
        </patternFill>
      </fill>
    </dxf>
    <dxf>
      <font>
        <color theme="2"/>
      </font>
      <fill>
        <patternFill>
          <bgColor theme="5" tint="-0.24994659260841701"/>
        </patternFill>
      </fill>
    </dxf>
    <dxf>
      <font>
        <color rgb="FFFFFF00"/>
      </font>
      <fill>
        <patternFill>
          <bgColor theme="9" tint="-0.24994659260841701"/>
        </patternFill>
      </fill>
    </dxf>
    <dxf>
      <font>
        <color auto="1"/>
      </font>
      <fill>
        <patternFill>
          <bgColor theme="9" tint="0.59996337778862885"/>
        </patternFill>
      </fill>
    </dxf>
    <dxf>
      <font>
        <color rgb="FFFFC000"/>
      </font>
      <fill>
        <patternFill>
          <bgColor theme="4" tint="-0.24994659260841701"/>
        </patternFill>
      </fill>
    </dxf>
    <dxf>
      <font>
        <color auto="1"/>
      </font>
      <fill>
        <patternFill>
          <bgColor theme="5" tint="0.59996337778862885"/>
        </patternFill>
      </fill>
    </dxf>
    <dxf>
      <font>
        <color auto="1"/>
      </font>
      <fill>
        <patternFill>
          <bgColor theme="2" tint="-0.24994659260841701"/>
        </patternFill>
      </fill>
    </dxf>
    <dxf>
      <font>
        <color auto="1"/>
      </font>
      <fill>
        <patternFill>
          <bgColor theme="7" tint="0.79998168889431442"/>
        </patternFill>
      </fill>
    </dxf>
    <dxf>
      <font>
        <color theme="1"/>
      </font>
      <fill>
        <patternFill>
          <bgColor theme="0" tint="-0.14996795556505021"/>
        </patternFill>
      </fill>
    </dxf>
    <dxf>
      <font>
        <color rgb="FFFFC000"/>
      </font>
    </dxf>
    <dxf>
      <font>
        <color rgb="FFFFC000"/>
      </font>
    </dxf>
    <dxf>
      <font>
        <color auto="1"/>
      </font>
      <fill>
        <patternFill>
          <bgColor theme="7" tint="0.79998168889431442"/>
        </patternFill>
      </fill>
    </dxf>
    <dxf>
      <font>
        <color theme="1"/>
      </font>
      <fill>
        <patternFill>
          <bgColor theme="0" tint="-0.14996795556505021"/>
        </patternFill>
      </fill>
    </dxf>
    <dxf>
      <font>
        <color auto="1"/>
      </font>
      <fill>
        <patternFill>
          <bgColor theme="3" tint="0.79998168889431442"/>
        </patternFill>
      </fill>
    </dxf>
    <dxf>
      <font>
        <color rgb="FFFFFF00"/>
      </font>
      <fill>
        <patternFill>
          <bgColor theme="9" tint="-0.24994659260841701"/>
        </patternFill>
      </fill>
    </dxf>
    <dxf>
      <font>
        <color auto="1"/>
      </font>
      <fill>
        <patternFill>
          <bgColor theme="9" tint="0.59996337778862885"/>
        </patternFill>
      </fill>
    </dxf>
    <dxf>
      <font>
        <color theme="1"/>
      </font>
      <fill>
        <patternFill>
          <bgColor theme="0" tint="-0.14996795556505021"/>
        </patternFill>
      </fill>
    </dxf>
    <dxf>
      <font>
        <color indexed="11"/>
      </font>
      <fill>
        <patternFill>
          <bgColor indexed="11"/>
        </patternFill>
      </fill>
    </dxf>
    <dxf>
      <font>
        <condense val="0"/>
        <extend val="0"/>
        <color indexed="52"/>
      </font>
      <fill>
        <patternFill>
          <bgColor indexed="52"/>
        </patternFill>
      </fill>
    </dxf>
    <dxf>
      <font>
        <color auto="1"/>
      </font>
      <fill>
        <patternFill>
          <bgColor theme="7" tint="0.79998168889431442"/>
        </patternFill>
      </fill>
    </dxf>
    <dxf>
      <font>
        <condense val="0"/>
        <extend val="0"/>
        <color indexed="9"/>
      </font>
    </dxf>
    <dxf>
      <font>
        <color theme="1"/>
      </font>
      <fill>
        <patternFill>
          <bgColor theme="0" tint="-0.14996795556505021"/>
        </patternFill>
      </fill>
    </dxf>
    <dxf>
      <font>
        <color auto="1"/>
      </font>
      <fill>
        <patternFill>
          <bgColor theme="3" tint="0.79998168889431442"/>
        </patternFill>
      </fill>
    </dxf>
    <dxf>
      <font>
        <color rgb="FFFFFF00"/>
      </font>
      <fill>
        <patternFill>
          <bgColor theme="9" tint="-0.24994659260841701"/>
        </patternFill>
      </fill>
    </dxf>
    <dxf>
      <font>
        <color auto="1"/>
      </font>
      <fill>
        <patternFill>
          <bgColor theme="9" tint="0.59996337778862885"/>
        </patternFill>
      </fill>
    </dxf>
    <dxf>
      <font>
        <color theme="1"/>
      </font>
      <fill>
        <patternFill>
          <bgColor theme="0" tint="-0.14996795556505021"/>
        </patternFill>
      </fill>
    </dxf>
    <dxf>
      <font>
        <color auto="1"/>
      </font>
      <fill>
        <patternFill>
          <bgColor theme="7" tint="0.79998168889431442"/>
        </patternFill>
      </fill>
    </dxf>
    <dxf>
      <font>
        <color theme="1"/>
      </font>
      <fill>
        <patternFill>
          <bgColor theme="0" tint="-0.14996795556505021"/>
        </patternFill>
      </fill>
    </dxf>
    <dxf>
      <font>
        <color indexed="11"/>
      </font>
      <fill>
        <patternFill>
          <bgColor indexed="11"/>
        </patternFill>
      </fill>
    </dxf>
    <dxf>
      <font>
        <condense val="0"/>
        <extend val="0"/>
        <color indexed="52"/>
      </font>
      <fill>
        <patternFill>
          <bgColor indexed="52"/>
        </patternFill>
      </fill>
    </dxf>
    <dxf>
      <font>
        <color indexed="11"/>
      </font>
      <fill>
        <patternFill>
          <bgColor indexed="11"/>
        </patternFill>
      </fill>
    </dxf>
    <dxf>
      <font>
        <color theme="9"/>
        <name val="Cambria"/>
        <scheme val="none"/>
      </font>
      <fill>
        <patternFill>
          <bgColor rgb="FFFF9900"/>
        </patternFill>
      </fill>
    </dxf>
    <dxf>
      <font>
        <b/>
        <i val="0"/>
        <condense val="0"/>
        <extend val="0"/>
        <color indexed="17"/>
      </font>
      <fill>
        <patternFill>
          <bgColor indexed="17"/>
        </patternFill>
      </fill>
    </dxf>
    <dxf>
      <font>
        <b/>
        <i val="0"/>
        <condense val="0"/>
        <extend val="0"/>
        <color indexed="9"/>
      </font>
      <fill>
        <patternFill>
          <bgColor indexed="17"/>
        </patternFill>
      </fill>
    </dxf>
    <dxf>
      <font>
        <color auto="1"/>
      </font>
      <fill>
        <patternFill>
          <bgColor theme="7" tint="0.79998168889431442"/>
        </patternFill>
      </fill>
    </dxf>
    <dxf>
      <font>
        <color auto="1"/>
      </font>
      <fill>
        <patternFill>
          <bgColor theme="3" tint="0.79998168889431442"/>
        </patternFill>
      </fill>
    </dxf>
    <dxf>
      <font>
        <condense val="0"/>
        <extend val="0"/>
        <color indexed="9"/>
      </font>
    </dxf>
    <dxf>
      <font>
        <color theme="1"/>
      </font>
      <fill>
        <patternFill>
          <bgColor theme="0" tint="-0.14996795556505021"/>
        </patternFill>
      </fill>
    </dxf>
    <dxf>
      <font>
        <color auto="1"/>
      </font>
      <fill>
        <patternFill>
          <bgColor theme="3" tint="0.79998168889431442"/>
        </patternFill>
      </fill>
    </dxf>
    <dxf>
      <font>
        <color rgb="FFFFFF00"/>
      </font>
      <fill>
        <patternFill>
          <bgColor theme="9" tint="-0.24994659260841701"/>
        </patternFill>
      </fill>
    </dxf>
    <dxf>
      <font>
        <color auto="1"/>
      </font>
      <fill>
        <patternFill>
          <bgColor theme="9" tint="0.59996337778862885"/>
        </patternFill>
      </fill>
    </dxf>
    <dxf>
      <font>
        <color theme="1"/>
      </font>
      <fill>
        <patternFill>
          <bgColor theme="0" tint="-0.14996795556505021"/>
        </patternFill>
      </fill>
    </dxf>
    <dxf>
      <font>
        <color theme="2"/>
      </font>
      <fill>
        <patternFill>
          <bgColor theme="5" tint="-0.24994659260841701"/>
        </patternFill>
      </fill>
    </dxf>
    <dxf>
      <font>
        <color rgb="FFFFFF00"/>
      </font>
      <fill>
        <patternFill>
          <bgColor theme="9" tint="-0.24994659260841701"/>
        </patternFill>
      </fill>
    </dxf>
    <dxf>
      <font>
        <color auto="1"/>
      </font>
      <fill>
        <patternFill>
          <bgColor theme="9" tint="0.59996337778862885"/>
        </patternFill>
      </fill>
    </dxf>
    <dxf>
      <font>
        <color rgb="FFFFC000"/>
      </font>
      <fill>
        <patternFill>
          <bgColor theme="4" tint="-0.24994659260841701"/>
        </patternFill>
      </fill>
    </dxf>
    <dxf>
      <font>
        <color auto="1"/>
      </font>
      <fill>
        <patternFill>
          <bgColor theme="5" tint="0.59996337778862885"/>
        </patternFill>
      </fill>
    </dxf>
    <dxf>
      <font>
        <color auto="1"/>
      </font>
      <fill>
        <patternFill>
          <bgColor theme="2" tint="-0.24994659260841701"/>
        </patternFill>
      </fill>
    </dxf>
    <dxf>
      <fill>
        <patternFill>
          <bgColor rgb="FF00B050"/>
        </patternFill>
      </fill>
    </dxf>
    <dxf>
      <font>
        <condense val="0"/>
        <extend val="0"/>
        <color indexed="9"/>
      </font>
      <fill>
        <patternFill>
          <bgColor indexed="9"/>
        </patternFill>
      </fill>
    </dxf>
    <dxf>
      <fill>
        <patternFill>
          <bgColor rgb="FF00B050"/>
        </patternFill>
      </fill>
    </dxf>
    <dxf>
      <font>
        <condense val="0"/>
        <extend val="0"/>
        <color indexed="9"/>
      </font>
      <fill>
        <patternFill>
          <bgColor indexed="9"/>
        </patternFill>
      </fill>
    </dxf>
    <dxf>
      <font>
        <b val="0"/>
        <i val="0"/>
        <condense val="0"/>
        <extend val="0"/>
        <color indexed="17"/>
      </font>
      <fill>
        <patternFill>
          <bgColor indexed="17"/>
        </patternFill>
      </fill>
    </dxf>
    <dxf>
      <font>
        <b val="0"/>
        <i val="0"/>
        <condense val="0"/>
        <extend val="0"/>
        <color indexed="9"/>
      </font>
      <fill>
        <patternFill>
          <bgColor indexed="17"/>
        </patternFill>
      </fill>
    </dxf>
    <dxf>
      <font>
        <b val="0"/>
        <i val="0"/>
        <condense val="0"/>
        <extend val="0"/>
        <color indexed="17"/>
      </font>
      <fill>
        <patternFill>
          <bgColor indexed="17"/>
        </patternFill>
      </fill>
    </dxf>
    <dxf>
      <font>
        <b val="0"/>
        <i val="0"/>
        <condense val="0"/>
        <extend val="0"/>
        <color indexed="17"/>
      </font>
      <fill>
        <patternFill>
          <bgColor indexed="17"/>
        </patternFill>
      </fill>
    </dxf>
    <dxf>
      <font>
        <b/>
        <i val="0"/>
        <condense val="0"/>
        <extend val="0"/>
        <color indexed="9"/>
      </font>
      <fill>
        <patternFill>
          <bgColor indexed="17"/>
        </patternFill>
      </fill>
    </dxf>
    <dxf>
      <font>
        <b/>
        <i val="0"/>
        <condense val="0"/>
        <extend val="0"/>
        <color indexed="9"/>
      </font>
      <fill>
        <patternFill>
          <bgColor indexed="17"/>
        </patternFill>
      </fill>
    </dxf>
    <dxf>
      <font>
        <b/>
        <i val="0"/>
        <condense val="0"/>
        <extend val="0"/>
        <color indexed="9"/>
      </font>
      <fill>
        <patternFill>
          <bgColor indexed="17"/>
        </patternFill>
      </fill>
    </dxf>
    <dxf>
      <font>
        <b/>
        <i val="0"/>
        <condense val="0"/>
        <extend val="0"/>
        <color indexed="9"/>
      </font>
      <fill>
        <patternFill>
          <bgColor indexed="17"/>
        </patternFill>
      </fill>
    </dxf>
    <dxf>
      <font>
        <b/>
        <i val="0"/>
        <condense val="0"/>
        <extend val="0"/>
        <color indexed="9"/>
      </font>
      <fill>
        <patternFill>
          <bgColor indexed="17"/>
        </patternFill>
      </fill>
    </dxf>
    <dxf>
      <font>
        <b/>
        <i val="0"/>
        <condense val="0"/>
        <extend val="0"/>
        <color indexed="9"/>
      </font>
      <fill>
        <patternFill>
          <bgColor indexed="17"/>
        </patternFill>
      </fill>
    </dxf>
    <dxf>
      <font>
        <b/>
        <i val="0"/>
        <condense val="0"/>
        <extend val="0"/>
        <color indexed="9"/>
      </font>
      <fill>
        <patternFill>
          <bgColor indexed="17"/>
        </patternFill>
      </fill>
    </dxf>
    <dxf>
      <font>
        <b/>
        <i val="0"/>
        <condense val="0"/>
        <extend val="0"/>
        <color indexed="9"/>
      </font>
      <fill>
        <patternFill>
          <bgColor indexed="17"/>
        </patternFill>
      </fill>
    </dxf>
    <dxf>
      <font>
        <b/>
        <i val="0"/>
        <condense val="0"/>
        <extend val="0"/>
        <color indexed="9"/>
      </font>
      <fill>
        <patternFill>
          <bgColor indexed="17"/>
        </patternFill>
      </fill>
    </dxf>
    <dxf>
      <font>
        <b/>
        <i val="0"/>
        <condense val="0"/>
        <extend val="0"/>
        <color indexed="9"/>
      </font>
      <fill>
        <patternFill>
          <bgColor indexed="17"/>
        </patternFill>
      </fill>
    </dxf>
    <dxf>
      <font>
        <b/>
        <i val="0"/>
        <condense val="0"/>
        <extend val="0"/>
        <color indexed="9"/>
      </font>
      <fill>
        <patternFill>
          <bgColor indexed="17"/>
        </patternFill>
      </fill>
    </dxf>
  </dxfs>
  <tableStyles count="0" defaultTableStyle="TableStyleMedium9" defaultPivotStyle="PivotStyleLight16"/>
  <colors>
    <mruColors>
      <color rgb="FFFFFFCC"/>
      <color rgb="FF008E40"/>
      <color rgb="FF009A46"/>
      <color rgb="FF00863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1</xdr:col>
      <xdr:colOff>38100</xdr:colOff>
      <xdr:row>3</xdr:row>
      <xdr:rowOff>133350</xdr:rowOff>
    </xdr:from>
    <xdr:to>
      <xdr:col>9</xdr:col>
      <xdr:colOff>295275</xdr:colOff>
      <xdr:row>17</xdr:row>
      <xdr:rowOff>123825</xdr:rowOff>
    </xdr:to>
    <xdr:pic>
      <xdr:nvPicPr>
        <xdr:cNvPr id="9217" name="Picture 113">
          <a:extLst>
            <a:ext uri="{FF2B5EF4-FFF2-40B4-BE49-F238E27FC236}">
              <a16:creationId xmlns:a16="http://schemas.microsoft.com/office/drawing/2014/main" id="{00000000-0008-0000-0100-0000012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47700" y="704850"/>
          <a:ext cx="5133975" cy="2657475"/>
        </a:xfrm>
        <a:prstGeom prst="rect">
          <a:avLst/>
        </a:prstGeom>
        <a:noFill/>
        <a:ln w="1">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38100</xdr:colOff>
      <xdr:row>2</xdr:row>
      <xdr:rowOff>133350</xdr:rowOff>
    </xdr:from>
    <xdr:to>
      <xdr:col>9</xdr:col>
      <xdr:colOff>295275</xdr:colOff>
      <xdr:row>16</xdr:row>
      <xdr:rowOff>123825</xdr:rowOff>
    </xdr:to>
    <xdr:pic>
      <xdr:nvPicPr>
        <xdr:cNvPr id="10241" name="Picture 113">
          <a:extLst>
            <a:ext uri="{FF2B5EF4-FFF2-40B4-BE49-F238E27FC236}">
              <a16:creationId xmlns:a16="http://schemas.microsoft.com/office/drawing/2014/main" id="{00000000-0008-0000-0200-0000012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47700" y="514350"/>
          <a:ext cx="5133975" cy="2657475"/>
        </a:xfrm>
        <a:prstGeom prst="rect">
          <a:avLst/>
        </a:prstGeom>
        <a:noFill/>
        <a:ln w="1">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1</xdr:row>
          <xdr:rowOff>0</xdr:rowOff>
        </xdr:from>
        <xdr:to>
          <xdr:col>10</xdr:col>
          <xdr:colOff>0</xdr:colOff>
          <xdr:row>45</xdr:row>
          <xdr:rowOff>123825</xdr:rowOff>
        </xdr:to>
        <xdr:sp macro="" textlink="">
          <xdr:nvSpPr>
            <xdr:cNvPr id="9217" name="Object 1" hidden="1">
              <a:extLst>
                <a:ext uri="{63B3BB69-23CF-44E3-9099-C40C66FF867C}">
                  <a14:compatExt spid="_x0000_s9217"/>
                </a:ext>
                <a:ext uri="{FF2B5EF4-FFF2-40B4-BE49-F238E27FC236}">
                  <a16:creationId xmlns:a16="http://schemas.microsoft.com/office/drawing/2014/main" id="{00000000-0008-0000-0700-0000012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pwebs/labservices/lit/lcr/Change%20Requests/SNP%20Array-Prenat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cedure"/>
      <sheetName val="Communications"/>
      <sheetName val="Summary Report"/>
      <sheetName val="Approval Status"/>
      <sheetName val="Test Launch Home"/>
      <sheetName val="Supervisor"/>
      <sheetName val="Supervisor2-SOFT LIS"/>
      <sheetName val="IT analysis"/>
      <sheetName val="LTD "/>
      <sheetName val="LTD TROY"/>
      <sheetName val="LTD GP"/>
      <sheetName val="Admin Communications"/>
      <sheetName val="Charge Codes-Rev Cycle"/>
      <sheetName val="Purchasing"/>
      <sheetName val="FA"/>
      <sheetName val="BLS QA-Profile Info"/>
      <sheetName val="Definitions-Support"/>
    </sheetNames>
    <sheetDataSet>
      <sheetData sheetId="0"/>
      <sheetData sheetId="1"/>
      <sheetData sheetId="2"/>
      <sheetData sheetId="3"/>
      <sheetData sheetId="4">
        <row r="7">
          <cell r="B7" t="str">
            <v>SNP Array-Prenatal</v>
          </cell>
          <cell r="F7" t="str">
            <v>Shelly Kaufman</v>
          </cell>
        </row>
        <row r="11">
          <cell r="B11" t="str">
            <v>New</v>
          </cell>
          <cell r="D11" t="str">
            <v>Steve Stasiw</v>
          </cell>
          <cell r="E11" t="str">
            <v>RO/Cytogenetics Laboratory</v>
          </cell>
          <cell r="F11" t="str">
            <v>Shelly Kaufman</v>
          </cell>
        </row>
      </sheetData>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5.bin"/><Relationship Id="rId5" Type="http://schemas.openxmlformats.org/officeDocument/2006/relationships/image" Target="../media/image2.emf"/><Relationship Id="rId4" Type="http://schemas.openxmlformats.org/officeDocument/2006/relationships/package" Target="../embeddings/Microsoft_Word_Document.docx"/></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indexed="17"/>
    <pageSetUpPr fitToPage="1"/>
  </sheetPr>
  <dimension ref="A1:CJ257"/>
  <sheetViews>
    <sheetView showGridLines="0" tabSelected="1" zoomScale="73" zoomScaleNormal="73" workbookViewId="0">
      <selection activeCell="B3" sqref="B3"/>
    </sheetView>
  </sheetViews>
  <sheetFormatPr defaultRowHeight="15.75" x14ac:dyDescent="0.25"/>
  <cols>
    <col min="1" max="1" width="2.140625" style="4" customWidth="1"/>
    <col min="2" max="2" width="29.85546875" style="27" customWidth="1"/>
    <col min="3" max="3" width="14.42578125" style="4" hidden="1" customWidth="1"/>
    <col min="4" max="4" width="10.5703125" style="4" hidden="1" customWidth="1"/>
    <col min="5" max="10" width="6.28515625" style="4" hidden="1" customWidth="1"/>
    <col min="11" max="20" width="5.85546875" style="18" customWidth="1"/>
    <col min="21" max="21" width="17.42578125" style="560" customWidth="1"/>
    <col min="22" max="22" width="53.140625" style="4" customWidth="1"/>
    <col min="23" max="23" width="15" style="560" customWidth="1"/>
    <col min="24" max="24" width="2.140625" style="502" customWidth="1"/>
    <col min="25" max="25" width="32" style="503" customWidth="1"/>
    <col min="26" max="29" width="28.7109375" style="503" customWidth="1"/>
    <col min="30" max="30" width="2.140625" style="4" customWidth="1"/>
    <col min="31" max="32" width="74.140625" style="27" customWidth="1"/>
    <col min="33" max="35" width="9.140625" style="27"/>
    <col min="36" max="36" width="24.85546875" style="27" bestFit="1" customWidth="1"/>
    <col min="37" max="38" width="9.140625" style="27"/>
    <col min="39" max="39" width="10.7109375" style="27" bestFit="1" customWidth="1"/>
    <col min="40" max="44" width="9.140625" style="27"/>
    <col min="45" max="45" width="4.42578125" style="27" bestFit="1" customWidth="1"/>
    <col min="46" max="49" width="9.140625" style="27"/>
    <col min="50" max="50" width="12.5703125" style="27" bestFit="1" customWidth="1"/>
    <col min="51" max="51" width="9.140625" style="27"/>
    <col min="52" max="52" width="15.42578125" style="27" bestFit="1" customWidth="1"/>
    <col min="53" max="53" width="9.140625" style="27"/>
    <col min="54" max="54" width="14.28515625" style="27" bestFit="1" customWidth="1"/>
    <col min="55" max="55" width="9.28515625" style="27" bestFit="1" customWidth="1"/>
    <col min="56" max="58" width="9.140625" style="27"/>
    <col min="59" max="59" width="11.7109375" style="27" customWidth="1"/>
    <col min="60" max="60" width="9.7109375" style="27" bestFit="1" customWidth="1"/>
    <col min="61" max="61" width="10.7109375" style="27" bestFit="1" customWidth="1"/>
    <col min="62" max="88" width="9.140625" style="27"/>
    <col min="89" max="16384" width="9.140625" style="4"/>
  </cols>
  <sheetData>
    <row r="1" spans="1:88" ht="10.5" customHeight="1" x14ac:dyDescent="0.25">
      <c r="A1" s="50"/>
      <c r="B1" s="51" t="s">
        <v>311</v>
      </c>
      <c r="C1" s="50"/>
      <c r="D1" s="50"/>
      <c r="E1" s="52"/>
      <c r="F1" s="53"/>
      <c r="G1" s="53"/>
      <c r="H1" s="53"/>
      <c r="I1" s="53"/>
      <c r="J1" s="53"/>
      <c r="K1" s="54"/>
      <c r="L1" s="54"/>
      <c r="M1" s="54"/>
      <c r="N1" s="54"/>
      <c r="O1" s="54"/>
      <c r="P1" s="54"/>
      <c r="Q1" s="54"/>
      <c r="R1" s="54"/>
      <c r="S1" s="54"/>
      <c r="T1" s="54"/>
      <c r="U1" s="53"/>
      <c r="V1" s="50"/>
      <c r="W1" s="53"/>
      <c r="X1" s="63"/>
      <c r="Y1" s="55"/>
      <c r="Z1" s="55"/>
      <c r="AA1" s="55"/>
      <c r="AB1" s="55"/>
      <c r="AC1" s="55"/>
      <c r="AD1" s="50"/>
      <c r="AJ1" s="27" t="s">
        <v>89</v>
      </c>
      <c r="AM1" s="27" t="s">
        <v>96</v>
      </c>
      <c r="AS1" s="27" t="s">
        <v>80</v>
      </c>
      <c r="BJ1" s="4"/>
      <c r="BK1" s="4"/>
      <c r="BL1" s="4"/>
      <c r="BM1" s="4"/>
      <c r="BN1" s="4"/>
      <c r="BO1" s="4"/>
      <c r="BP1" s="4"/>
      <c r="BQ1" s="4"/>
      <c r="BR1" s="4"/>
      <c r="BS1" s="4"/>
      <c r="BT1" s="4"/>
      <c r="BU1" s="4"/>
      <c r="BV1" s="4"/>
      <c r="BW1" s="4"/>
      <c r="BX1" s="4"/>
      <c r="BY1" s="4"/>
      <c r="BZ1" s="4"/>
      <c r="CA1" s="4"/>
      <c r="CB1" s="4"/>
      <c r="CC1" s="4"/>
      <c r="CD1" s="4"/>
      <c r="CE1" s="4"/>
      <c r="CF1" s="4"/>
      <c r="CG1" s="4"/>
      <c r="CH1" s="4"/>
      <c r="CI1" s="4"/>
      <c r="CJ1" s="4"/>
    </row>
    <row r="2" spans="1:88" ht="15" customHeight="1" thickBot="1" x14ac:dyDescent="0.3">
      <c r="A2" s="57"/>
      <c r="B2" s="62"/>
      <c r="C2" s="44"/>
      <c r="D2" s="45"/>
      <c r="E2" s="46"/>
      <c r="F2" s="46"/>
      <c r="G2" s="46"/>
      <c r="H2" s="46"/>
      <c r="I2" s="46"/>
      <c r="J2" s="46"/>
      <c r="K2" s="72"/>
      <c r="L2" s="29"/>
      <c r="M2" s="29"/>
      <c r="N2" s="29"/>
      <c r="O2" s="29"/>
      <c r="P2" s="61"/>
      <c r="Q2" s="61"/>
      <c r="R2" s="61"/>
      <c r="S2" s="61"/>
      <c r="T2" s="61"/>
      <c r="U2" s="61"/>
      <c r="V2" s="74"/>
      <c r="W2" s="610"/>
      <c r="X2" s="75"/>
      <c r="Y2" s="75"/>
      <c r="Z2" s="75"/>
      <c r="AA2" s="75"/>
      <c r="AB2" s="75"/>
      <c r="AC2" s="75"/>
      <c r="AD2" s="57"/>
      <c r="AJ2" s="27" t="s">
        <v>259</v>
      </c>
      <c r="AM2" s="27" t="s">
        <v>117</v>
      </c>
      <c r="AS2" s="27" t="s">
        <v>83</v>
      </c>
      <c r="AX2" s="47" t="s">
        <v>110</v>
      </c>
      <c r="AZ2" s="4" t="s">
        <v>623</v>
      </c>
      <c r="BJ2" s="4"/>
      <c r="BK2" s="4"/>
      <c r="BL2" s="4"/>
      <c r="BM2" s="4"/>
      <c r="BN2" s="4"/>
      <c r="BO2" s="4"/>
      <c r="BP2" s="4"/>
      <c r="BQ2" s="4"/>
      <c r="BR2" s="4"/>
      <c r="BS2" s="4"/>
      <c r="BT2" s="4"/>
      <c r="BU2" s="4"/>
      <c r="BV2" s="4"/>
      <c r="BW2" s="4"/>
      <c r="BX2" s="4"/>
      <c r="BY2" s="4"/>
      <c r="BZ2" s="4"/>
      <c r="CA2" s="4"/>
      <c r="CB2" s="4"/>
      <c r="CC2" s="4"/>
      <c r="CD2" s="4"/>
      <c r="CE2" s="4"/>
      <c r="CF2" s="4"/>
      <c r="CG2" s="4"/>
      <c r="CH2" s="4"/>
      <c r="CI2" s="4"/>
      <c r="CJ2" s="4"/>
    </row>
    <row r="3" spans="1:88" ht="25.5" customHeight="1" x14ac:dyDescent="0.25">
      <c r="A3" s="56"/>
      <c r="C3" s="5"/>
      <c r="D3" s="5"/>
      <c r="E3" s="30"/>
      <c r="F3" s="30"/>
      <c r="G3" s="5"/>
      <c r="H3" s="5"/>
      <c r="I3" s="5"/>
      <c r="J3" s="5"/>
      <c r="K3" s="29"/>
      <c r="L3" s="29"/>
      <c r="M3" s="29"/>
      <c r="N3" s="29"/>
      <c r="O3" s="28"/>
      <c r="P3" s="649" t="s">
        <v>286</v>
      </c>
      <c r="Q3" s="650"/>
      <c r="R3" s="650"/>
      <c r="S3" s="650"/>
      <c r="T3" s="651"/>
      <c r="U3" s="577" t="s">
        <v>89</v>
      </c>
      <c r="V3" s="660" t="s">
        <v>297</v>
      </c>
      <c r="W3" s="661"/>
      <c r="X3" s="71">
        <f>+IF(Z3="",0,1)</f>
        <v>0</v>
      </c>
      <c r="Y3" s="171" t="s">
        <v>253</v>
      </c>
      <c r="Z3" s="678"/>
      <c r="AA3" s="678"/>
      <c r="AB3" s="561"/>
      <c r="AC3" s="562"/>
      <c r="AD3" s="56"/>
      <c r="AJ3" s="27" t="s">
        <v>101</v>
      </c>
      <c r="AM3" s="27" t="s">
        <v>97</v>
      </c>
      <c r="AX3" s="48" t="s">
        <v>114</v>
      </c>
      <c r="AZ3" s="27" t="s">
        <v>111</v>
      </c>
      <c r="BB3" s="27" t="s">
        <v>126</v>
      </c>
      <c r="BC3" s="27" t="s">
        <v>179</v>
      </c>
      <c r="BI3" s="123" t="s">
        <v>313</v>
      </c>
      <c r="BJ3" s="4"/>
      <c r="BK3" s="4"/>
      <c r="BL3" s="4"/>
      <c r="BM3" s="4"/>
      <c r="BN3" s="4"/>
      <c r="BO3" s="4"/>
      <c r="BP3" s="4"/>
      <c r="BQ3" s="4"/>
      <c r="BR3" s="4"/>
      <c r="BS3" s="4"/>
      <c r="BT3" s="4"/>
      <c r="BU3" s="4"/>
      <c r="BV3" s="4"/>
      <c r="BW3" s="4"/>
      <c r="BX3" s="4"/>
      <c r="BY3" s="4"/>
      <c r="BZ3" s="4"/>
      <c r="CA3" s="4"/>
      <c r="CB3" s="4"/>
      <c r="CC3" s="4"/>
      <c r="CD3" s="4"/>
      <c r="CE3" s="4"/>
      <c r="CF3" s="4"/>
      <c r="CG3" s="4"/>
      <c r="CH3" s="4"/>
      <c r="CI3" s="4"/>
      <c r="CJ3" s="4"/>
    </row>
    <row r="4" spans="1:88" ht="31.5" customHeight="1" x14ac:dyDescent="0.25">
      <c r="A4" s="56"/>
      <c r="B4" s="666"/>
      <c r="C4" s="666"/>
      <c r="D4" s="666"/>
      <c r="E4" s="666"/>
      <c r="F4" s="666"/>
      <c r="G4" s="666"/>
      <c r="H4" s="666"/>
      <c r="I4" s="666"/>
      <c r="J4" s="666"/>
      <c r="K4" s="666"/>
      <c r="L4" s="666"/>
      <c r="M4" s="666"/>
      <c r="N4" s="666"/>
      <c r="O4" s="667"/>
      <c r="P4" s="652"/>
      <c r="Q4" s="653"/>
      <c r="R4" s="653"/>
      <c r="S4" s="653"/>
      <c r="T4" s="654"/>
      <c r="U4" s="578" t="s">
        <v>89</v>
      </c>
      <c r="V4" s="647" t="s">
        <v>585</v>
      </c>
      <c r="W4" s="648"/>
      <c r="X4" s="491">
        <f>+IF(Z4="",0,1)</f>
        <v>0</v>
      </c>
      <c r="Y4" s="172" t="s">
        <v>591</v>
      </c>
      <c r="Z4" s="679"/>
      <c r="AA4" s="679"/>
      <c r="AB4" s="563"/>
      <c r="AC4" s="564"/>
      <c r="AD4" s="56"/>
      <c r="AX4" s="48"/>
      <c r="AZ4" s="27" t="s">
        <v>115</v>
      </c>
      <c r="BB4" s="27" t="s">
        <v>123</v>
      </c>
      <c r="BC4" s="27" t="s">
        <v>124</v>
      </c>
      <c r="BI4" s="124" t="s">
        <v>316</v>
      </c>
      <c r="BJ4" s="4"/>
      <c r="BK4" s="4"/>
      <c r="BL4" s="4"/>
      <c r="BM4" s="4"/>
      <c r="BN4" s="4"/>
      <c r="BO4" s="4"/>
      <c r="BP4" s="4"/>
      <c r="BQ4" s="4"/>
      <c r="BR4" s="4"/>
      <c r="BS4" s="4"/>
      <c r="BT4" s="4"/>
      <c r="BU4" s="4"/>
      <c r="BV4" s="4"/>
      <c r="BW4" s="4"/>
      <c r="BX4" s="4"/>
      <c r="BY4" s="4"/>
      <c r="BZ4" s="4"/>
      <c r="CA4" s="4"/>
      <c r="CB4" s="4"/>
      <c r="CC4" s="4"/>
      <c r="CD4" s="4"/>
      <c r="CE4" s="4"/>
      <c r="CF4" s="4"/>
      <c r="CG4" s="4"/>
      <c r="CH4" s="4"/>
      <c r="CI4" s="4"/>
      <c r="CJ4" s="4"/>
    </row>
    <row r="5" spans="1:88" ht="21.75" thickBot="1" x14ac:dyDescent="0.3">
      <c r="A5" s="56"/>
      <c r="B5" s="487"/>
      <c r="C5" s="487"/>
      <c r="D5" s="487"/>
      <c r="E5" s="487"/>
      <c r="F5" s="487"/>
      <c r="G5" s="487"/>
      <c r="H5" s="487"/>
      <c r="I5" s="487"/>
      <c r="J5" s="487"/>
      <c r="K5" s="487"/>
      <c r="L5" s="487"/>
      <c r="M5" s="487"/>
      <c r="N5" s="487"/>
      <c r="O5" s="488"/>
      <c r="P5" s="652"/>
      <c r="Q5" s="653"/>
      <c r="R5" s="653"/>
      <c r="S5" s="653"/>
      <c r="T5" s="654"/>
      <c r="U5" s="578" t="s">
        <v>89</v>
      </c>
      <c r="V5" s="647" t="s">
        <v>586</v>
      </c>
      <c r="W5" s="648"/>
      <c r="X5" s="491"/>
      <c r="Y5" s="172" t="s">
        <v>586</v>
      </c>
      <c r="Z5" s="626"/>
      <c r="AA5" s="626"/>
      <c r="AB5" s="565"/>
      <c r="AC5" s="566"/>
      <c r="AD5" s="56"/>
      <c r="AX5" s="48"/>
      <c r="BF5" s="27" t="s">
        <v>96</v>
      </c>
      <c r="BI5" s="489"/>
      <c r="BJ5" s="4"/>
      <c r="BK5" s="4"/>
      <c r="BL5" s="4"/>
      <c r="BM5" s="4"/>
      <c r="BN5" s="4"/>
      <c r="BO5" s="4"/>
      <c r="BP5" s="4"/>
      <c r="BQ5" s="4"/>
      <c r="BR5" s="4"/>
      <c r="BS5" s="4"/>
      <c r="BT5" s="4"/>
      <c r="BU5" s="4"/>
      <c r="BV5" s="4"/>
      <c r="BW5" s="4"/>
      <c r="BX5" s="4"/>
      <c r="BY5" s="4"/>
      <c r="BZ5" s="4"/>
      <c r="CA5" s="4"/>
      <c r="CB5" s="4"/>
      <c r="CC5" s="4"/>
      <c r="CD5" s="4"/>
      <c r="CE5" s="4"/>
      <c r="CF5" s="4"/>
      <c r="CG5" s="4"/>
      <c r="CH5" s="4"/>
      <c r="CI5" s="4"/>
      <c r="CJ5" s="4"/>
    </row>
    <row r="6" spans="1:88" ht="21.75" thickBot="1" x14ac:dyDescent="0.3">
      <c r="A6" s="56"/>
      <c r="B6" s="666" t="s">
        <v>643</v>
      </c>
      <c r="C6" s="666"/>
      <c r="D6" s="666"/>
      <c r="E6" s="666"/>
      <c r="F6" s="666"/>
      <c r="G6" s="666"/>
      <c r="H6" s="666"/>
      <c r="I6" s="666"/>
      <c r="J6" s="666"/>
      <c r="K6" s="666"/>
      <c r="L6" s="666"/>
      <c r="M6" s="666"/>
      <c r="N6" s="666"/>
      <c r="O6" s="667"/>
      <c r="P6" s="652"/>
      <c r="Q6" s="653"/>
      <c r="R6" s="653"/>
      <c r="S6" s="653"/>
      <c r="T6" s="654"/>
      <c r="U6" s="578" t="s">
        <v>89</v>
      </c>
      <c r="V6" s="647" t="s">
        <v>252</v>
      </c>
      <c r="W6" s="648"/>
      <c r="X6" s="491">
        <f>+IF(Z6="",0,1)</f>
        <v>0</v>
      </c>
      <c r="Y6" s="172" t="s">
        <v>294</v>
      </c>
      <c r="Z6" s="691"/>
      <c r="AA6" s="691"/>
      <c r="AB6" s="567"/>
      <c r="AC6" s="568"/>
      <c r="AD6" s="56"/>
      <c r="AJ6" s="27" t="s">
        <v>143</v>
      </c>
      <c r="AX6" s="48" t="s">
        <v>97</v>
      </c>
      <c r="BF6" s="123" t="s">
        <v>313</v>
      </c>
      <c r="BH6" s="123" t="s">
        <v>104</v>
      </c>
      <c r="BI6" s="126" t="s">
        <v>325</v>
      </c>
      <c r="BJ6" s="4"/>
      <c r="BK6" s="4"/>
      <c r="BL6" s="4"/>
      <c r="BM6" s="4"/>
      <c r="BN6" s="4"/>
      <c r="BO6" s="4"/>
      <c r="BP6" s="4"/>
      <c r="BQ6" s="4"/>
      <c r="BR6" s="4"/>
      <c r="BS6" s="4"/>
      <c r="BT6" s="4"/>
      <c r="BU6" s="4"/>
      <c r="BV6" s="4"/>
      <c r="BW6" s="4"/>
      <c r="BX6" s="4"/>
      <c r="BY6" s="4"/>
      <c r="BZ6" s="4"/>
      <c r="CA6" s="4"/>
      <c r="CB6" s="4"/>
      <c r="CC6" s="4"/>
      <c r="CD6" s="4"/>
      <c r="CE6" s="4"/>
      <c r="CF6" s="4"/>
      <c r="CG6" s="4"/>
      <c r="CH6" s="4"/>
      <c r="CI6" s="4"/>
      <c r="CJ6" s="4"/>
    </row>
    <row r="7" spans="1:88" ht="21.75" customHeight="1" thickBot="1" x14ac:dyDescent="0.3">
      <c r="A7" s="56"/>
      <c r="B7" s="666" t="s">
        <v>644</v>
      </c>
      <c r="C7" s="666"/>
      <c r="D7" s="666"/>
      <c r="E7" s="666"/>
      <c r="F7" s="666"/>
      <c r="G7" s="666"/>
      <c r="H7" s="666"/>
      <c r="I7" s="666"/>
      <c r="J7" s="666"/>
      <c r="K7" s="666"/>
      <c r="L7" s="666"/>
      <c r="M7" s="666"/>
      <c r="N7" s="666"/>
      <c r="O7" s="667"/>
      <c r="P7" s="655"/>
      <c r="Q7" s="655"/>
      <c r="R7" s="655"/>
      <c r="S7" s="655"/>
      <c r="T7" s="656"/>
      <c r="U7" s="579" t="s">
        <v>89</v>
      </c>
      <c r="V7" s="662" t="s">
        <v>292</v>
      </c>
      <c r="W7" s="663"/>
      <c r="X7" s="491">
        <f>+IF(Z7="",0,1)</f>
        <v>0</v>
      </c>
      <c r="Y7" s="173" t="s">
        <v>293</v>
      </c>
      <c r="Z7" s="695"/>
      <c r="AA7" s="695"/>
      <c r="AB7" s="695"/>
      <c r="AC7" s="696"/>
      <c r="AD7" s="56"/>
      <c r="AJ7" s="27" t="s">
        <v>142</v>
      </c>
      <c r="AX7" s="48" t="s">
        <v>116</v>
      </c>
      <c r="BF7" s="125" t="s">
        <v>325</v>
      </c>
      <c r="BH7" s="124" t="s">
        <v>105</v>
      </c>
      <c r="BJ7" s="4"/>
      <c r="BK7" s="4"/>
      <c r="BL7" s="4"/>
      <c r="BM7" s="4"/>
      <c r="BN7" s="4"/>
      <c r="BO7" s="4"/>
      <c r="BP7" s="4"/>
      <c r="BQ7" s="4"/>
      <c r="BR7" s="4"/>
      <c r="BS7" s="4"/>
      <c r="BT7" s="4"/>
      <c r="BU7" s="4"/>
      <c r="BV7" s="4"/>
      <c r="BW7" s="4"/>
      <c r="BX7" s="4"/>
      <c r="BY7" s="4"/>
      <c r="BZ7" s="4"/>
      <c r="CA7" s="4"/>
      <c r="CB7" s="4"/>
      <c r="CC7" s="4"/>
      <c r="CD7" s="4"/>
      <c r="CE7" s="4"/>
      <c r="CF7" s="4"/>
      <c r="CG7" s="4"/>
      <c r="CH7" s="4"/>
      <c r="CI7" s="4"/>
      <c r="CJ7" s="4"/>
    </row>
    <row r="8" spans="1:88" ht="69" customHeight="1" thickBot="1" x14ac:dyDescent="0.3">
      <c r="A8" s="56"/>
      <c r="B8" s="666" t="s">
        <v>258</v>
      </c>
      <c r="C8" s="666"/>
      <c r="D8" s="666"/>
      <c r="E8" s="666"/>
      <c r="F8" s="666"/>
      <c r="G8" s="666"/>
      <c r="H8" s="666"/>
      <c r="I8" s="666"/>
      <c r="J8" s="666"/>
      <c r="K8" s="666"/>
      <c r="L8" s="666"/>
      <c r="M8" s="666"/>
      <c r="N8" s="666"/>
      <c r="O8" s="667"/>
      <c r="P8" s="657" t="s">
        <v>288</v>
      </c>
      <c r="Q8" s="658"/>
      <c r="R8" s="658"/>
      <c r="S8" s="658"/>
      <c r="T8" s="659"/>
      <c r="U8" s="580" t="s">
        <v>89</v>
      </c>
      <c r="V8" s="664" t="s">
        <v>581</v>
      </c>
      <c r="W8" s="665"/>
      <c r="X8" s="492">
        <f t="shared" ref="X8:X17" si="0">+IF(Z8="",0,1)</f>
        <v>0</v>
      </c>
      <c r="Y8" s="174" t="s">
        <v>587</v>
      </c>
      <c r="Z8" s="692"/>
      <c r="AA8" s="692"/>
      <c r="AB8" s="692"/>
      <c r="AC8" s="693"/>
      <c r="AD8" s="56"/>
      <c r="AJ8" s="27" t="s">
        <v>161</v>
      </c>
      <c r="AX8" s="48" t="s">
        <v>112</v>
      </c>
      <c r="AZ8" s="27" t="s">
        <v>113</v>
      </c>
      <c r="BH8" s="124" t="s">
        <v>106</v>
      </c>
      <c r="BI8" s="123" t="s">
        <v>96</v>
      </c>
      <c r="BJ8" s="4"/>
      <c r="BK8" s="4"/>
      <c r="BL8" s="4"/>
      <c r="BM8" s="4"/>
      <c r="BN8" s="4"/>
      <c r="BO8" s="4"/>
      <c r="BP8" s="4"/>
      <c r="BQ8" s="4"/>
      <c r="BR8" s="4"/>
      <c r="BS8" s="4"/>
      <c r="BT8" s="4"/>
      <c r="BU8" s="4"/>
      <c r="BV8" s="4"/>
      <c r="BW8" s="4"/>
      <c r="BX8" s="4"/>
      <c r="BY8" s="4"/>
      <c r="BZ8" s="4"/>
      <c r="CA8" s="4"/>
      <c r="CB8" s="4"/>
      <c r="CC8" s="4"/>
      <c r="CD8" s="4"/>
      <c r="CE8" s="4"/>
      <c r="CF8" s="4"/>
      <c r="CG8" s="4"/>
      <c r="CH8" s="4"/>
      <c r="CI8" s="4"/>
      <c r="CJ8" s="4"/>
    </row>
    <row r="9" spans="1:88" ht="16.5" customHeight="1" thickBot="1" x14ac:dyDescent="0.3">
      <c r="A9" s="56"/>
      <c r="B9" s="668"/>
      <c r="C9" s="668"/>
      <c r="D9" s="668"/>
      <c r="E9" s="668"/>
      <c r="F9" s="668"/>
      <c r="G9" s="668"/>
      <c r="H9" s="668"/>
      <c r="I9" s="668"/>
      <c r="J9" s="668"/>
      <c r="K9" s="668"/>
      <c r="L9" s="668"/>
      <c r="M9" s="668"/>
      <c r="N9" s="668"/>
      <c r="O9" s="669"/>
      <c r="P9" s="670" t="s">
        <v>287</v>
      </c>
      <c r="Q9" s="671"/>
      <c r="R9" s="671"/>
      <c r="S9" s="671"/>
      <c r="T9" s="671"/>
      <c r="U9" s="581" t="s">
        <v>89</v>
      </c>
      <c r="V9" s="645" t="s">
        <v>637</v>
      </c>
      <c r="W9" s="646"/>
      <c r="X9" s="493">
        <f t="shared" si="0"/>
        <v>0</v>
      </c>
      <c r="Y9" s="171" t="s">
        <v>640</v>
      </c>
      <c r="Z9" s="694"/>
      <c r="AA9" s="694"/>
      <c r="AB9" s="569"/>
      <c r="AC9" s="570"/>
      <c r="AD9" s="56"/>
      <c r="BF9" s="123" t="s">
        <v>316</v>
      </c>
      <c r="BH9" s="124" t="s">
        <v>187</v>
      </c>
      <c r="BI9" s="125" t="s">
        <v>117</v>
      </c>
      <c r="BJ9" s="4"/>
      <c r="BK9" s="4"/>
      <c r="BL9" s="4"/>
      <c r="BM9" s="4"/>
      <c r="BN9" s="4"/>
      <c r="BO9" s="4"/>
      <c r="BP9" s="4"/>
      <c r="BQ9" s="4"/>
      <c r="BR9" s="4"/>
      <c r="BS9" s="4"/>
      <c r="BT9" s="4"/>
      <c r="BU9" s="4"/>
      <c r="BV9" s="4"/>
      <c r="BW9" s="4"/>
      <c r="BX9" s="4"/>
      <c r="BY9" s="4"/>
      <c r="BZ9" s="4"/>
      <c r="CA9" s="4"/>
      <c r="CB9" s="4"/>
      <c r="CC9" s="4"/>
      <c r="CD9" s="4"/>
      <c r="CE9" s="4"/>
      <c r="CF9" s="4"/>
      <c r="CG9" s="4"/>
      <c r="CH9" s="4"/>
      <c r="CI9" s="4"/>
      <c r="CJ9" s="4"/>
    </row>
    <row r="10" spans="1:88" ht="16.5" customHeight="1" thickBot="1" x14ac:dyDescent="0.3">
      <c r="A10" s="56"/>
      <c r="B10" s="668" t="s">
        <v>323</v>
      </c>
      <c r="C10" s="668"/>
      <c r="D10" s="668"/>
      <c r="E10" s="668"/>
      <c r="F10" s="668"/>
      <c r="G10" s="668"/>
      <c r="H10" s="668"/>
      <c r="I10" s="668"/>
      <c r="J10" s="668"/>
      <c r="K10" s="668"/>
      <c r="L10" s="668"/>
      <c r="M10" s="668"/>
      <c r="N10" s="668"/>
      <c r="O10" s="669"/>
      <c r="P10" s="672"/>
      <c r="Q10" s="673"/>
      <c r="R10" s="673"/>
      <c r="S10" s="673"/>
      <c r="T10" s="673"/>
      <c r="U10" s="582" t="s">
        <v>89</v>
      </c>
      <c r="V10" s="647" t="s">
        <v>295</v>
      </c>
      <c r="W10" s="648"/>
      <c r="X10" s="494">
        <f t="shared" si="0"/>
        <v>0</v>
      </c>
      <c r="Y10" s="172" t="s">
        <v>296</v>
      </c>
      <c r="Z10" s="626"/>
      <c r="AA10" s="626"/>
      <c r="AB10" s="565"/>
      <c r="AC10" s="566"/>
      <c r="AD10" s="56"/>
      <c r="AX10" s="48"/>
      <c r="BF10" s="125" t="s">
        <v>325</v>
      </c>
      <c r="BH10" s="169" t="s">
        <v>329</v>
      </c>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row>
    <row r="11" spans="1:88" ht="27" customHeight="1" thickBot="1" x14ac:dyDescent="0.3">
      <c r="A11" s="56"/>
      <c r="B11" s="485"/>
      <c r="C11" s="485"/>
      <c r="D11" s="485"/>
      <c r="E11" s="485"/>
      <c r="F11" s="485"/>
      <c r="G11" s="485"/>
      <c r="H11" s="485"/>
      <c r="I11" s="485"/>
      <c r="J11" s="485"/>
      <c r="K11" s="485"/>
      <c r="L11" s="485"/>
      <c r="M11" s="485"/>
      <c r="N11" s="485"/>
      <c r="O11" s="486"/>
      <c r="P11" s="672"/>
      <c r="Q11" s="673"/>
      <c r="R11" s="673"/>
      <c r="S11" s="673"/>
      <c r="T11" s="673"/>
      <c r="U11" s="575" t="s">
        <v>276</v>
      </c>
      <c r="V11" s="647" t="s">
        <v>321</v>
      </c>
      <c r="W11" s="648"/>
      <c r="X11" s="494">
        <f t="shared" si="0"/>
        <v>0</v>
      </c>
      <c r="Y11" s="172" t="s">
        <v>320</v>
      </c>
      <c r="Z11" s="640"/>
      <c r="AA11" s="640"/>
      <c r="AB11" s="571"/>
      <c r="AC11" s="572"/>
      <c r="AD11" s="56"/>
      <c r="AX11" s="48"/>
      <c r="BF11" s="45"/>
      <c r="BH11" s="169" t="s">
        <v>333</v>
      </c>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row>
    <row r="12" spans="1:88" ht="29.25" customHeight="1" thickBot="1" x14ac:dyDescent="0.3">
      <c r="A12" s="56"/>
      <c r="B12" s="668"/>
      <c r="C12" s="668"/>
      <c r="D12" s="668"/>
      <c r="E12" s="668"/>
      <c r="F12" s="668"/>
      <c r="G12" s="668"/>
      <c r="H12" s="668"/>
      <c r="I12" s="668"/>
      <c r="J12" s="668"/>
      <c r="K12" s="668"/>
      <c r="L12" s="668"/>
      <c r="M12" s="668"/>
      <c r="N12" s="668"/>
      <c r="O12" s="669"/>
      <c r="P12" s="672"/>
      <c r="Q12" s="673"/>
      <c r="R12" s="673"/>
      <c r="S12" s="673"/>
      <c r="T12" s="673"/>
      <c r="U12" s="575" t="s">
        <v>276</v>
      </c>
      <c r="V12" s="647" t="s">
        <v>241</v>
      </c>
      <c r="W12" s="648"/>
      <c r="X12" s="494">
        <f t="shared" si="0"/>
        <v>0</v>
      </c>
      <c r="Y12" s="172" t="s">
        <v>289</v>
      </c>
      <c r="Z12" s="641"/>
      <c r="AA12" s="641"/>
      <c r="AB12" s="573"/>
      <c r="AC12" s="574"/>
      <c r="AD12" s="56"/>
      <c r="AX12" s="48"/>
      <c r="BF12" s="123" t="s">
        <v>327</v>
      </c>
      <c r="BH12" s="170" t="s">
        <v>334</v>
      </c>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row>
    <row r="13" spans="1:88" ht="15.75" customHeight="1" thickTop="1" thickBot="1" x14ac:dyDescent="0.3">
      <c r="A13" s="56"/>
      <c r="B13" s="668" t="s">
        <v>290</v>
      </c>
      <c r="C13" s="668"/>
      <c r="D13" s="668"/>
      <c r="E13" s="668"/>
      <c r="F13" s="668"/>
      <c r="G13" s="668"/>
      <c r="H13" s="668"/>
      <c r="I13" s="668"/>
      <c r="J13" s="668"/>
      <c r="K13" s="668"/>
      <c r="L13" s="668"/>
      <c r="M13" s="668"/>
      <c r="N13" s="668"/>
      <c r="O13" s="669"/>
      <c r="P13" s="672"/>
      <c r="Q13" s="673"/>
      <c r="R13" s="673"/>
      <c r="S13" s="673"/>
      <c r="T13" s="673"/>
      <c r="U13" s="575" t="s">
        <v>277</v>
      </c>
      <c r="V13" s="647" t="s">
        <v>300</v>
      </c>
      <c r="W13" s="648"/>
      <c r="X13" s="494">
        <f t="shared" si="0"/>
        <v>0</v>
      </c>
      <c r="Y13" s="172" t="s">
        <v>247</v>
      </c>
      <c r="Z13" s="626"/>
      <c r="AA13" s="626"/>
      <c r="AB13" s="626"/>
      <c r="AC13" s="566"/>
      <c r="AD13" s="56"/>
      <c r="AX13" s="48"/>
      <c r="BF13" s="125" t="s">
        <v>312</v>
      </c>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row>
    <row r="14" spans="1:88" ht="15.75" customHeight="1" x14ac:dyDescent="0.25">
      <c r="A14" s="56"/>
      <c r="B14" s="668" t="s">
        <v>291</v>
      </c>
      <c r="C14" s="668"/>
      <c r="D14" s="668"/>
      <c r="E14" s="668"/>
      <c r="F14" s="668"/>
      <c r="G14" s="668"/>
      <c r="H14" s="668"/>
      <c r="I14" s="668"/>
      <c r="J14" s="668"/>
      <c r="K14" s="668"/>
      <c r="L14" s="668"/>
      <c r="M14" s="668"/>
      <c r="N14" s="668"/>
      <c r="O14" s="669"/>
      <c r="P14" s="672"/>
      <c r="Q14" s="673"/>
      <c r="R14" s="673"/>
      <c r="S14" s="673"/>
      <c r="T14" s="673"/>
      <c r="U14" s="575" t="s">
        <v>259</v>
      </c>
      <c r="V14" s="647" t="s">
        <v>301</v>
      </c>
      <c r="W14" s="648"/>
      <c r="X14" s="494">
        <f t="shared" si="0"/>
        <v>0</v>
      </c>
      <c r="Y14" s="172" t="s">
        <v>254</v>
      </c>
      <c r="Z14" s="642"/>
      <c r="AA14" s="642"/>
      <c r="AB14" s="642"/>
      <c r="AC14" s="568"/>
      <c r="AD14" s="56"/>
      <c r="AX14" s="48"/>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row>
    <row r="15" spans="1:88" x14ac:dyDescent="0.25">
      <c r="A15" s="56"/>
      <c r="B15" s="668"/>
      <c r="C15" s="668"/>
      <c r="D15" s="668"/>
      <c r="E15" s="668"/>
      <c r="F15" s="668"/>
      <c r="G15" s="668"/>
      <c r="H15" s="668"/>
      <c r="I15" s="668"/>
      <c r="J15" s="668"/>
      <c r="K15" s="668"/>
      <c r="L15" s="668"/>
      <c r="M15" s="668"/>
      <c r="N15" s="668"/>
      <c r="O15" s="669"/>
      <c r="P15" s="672"/>
      <c r="Q15" s="673"/>
      <c r="R15" s="673"/>
      <c r="S15" s="673"/>
      <c r="T15" s="673"/>
      <c r="U15" s="575" t="s">
        <v>142</v>
      </c>
      <c r="V15" s="647" t="s">
        <v>302</v>
      </c>
      <c r="W15" s="648"/>
      <c r="X15" s="494">
        <f t="shared" si="0"/>
        <v>0</v>
      </c>
      <c r="Y15" s="172" t="s">
        <v>255</v>
      </c>
      <c r="Z15" s="626"/>
      <c r="AA15" s="626"/>
      <c r="AB15" s="626"/>
      <c r="AC15" s="566"/>
      <c r="AD15" s="56"/>
      <c r="AX15" s="48"/>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row>
    <row r="16" spans="1:88" ht="15.75" customHeight="1" x14ac:dyDescent="0.25">
      <c r="A16" s="56"/>
      <c r="B16" s="668" t="s">
        <v>322</v>
      </c>
      <c r="C16" s="668"/>
      <c r="D16" s="668"/>
      <c r="E16" s="668"/>
      <c r="F16" s="668"/>
      <c r="G16" s="668"/>
      <c r="H16" s="668"/>
      <c r="I16" s="668"/>
      <c r="J16" s="668"/>
      <c r="K16" s="668"/>
      <c r="L16" s="668"/>
      <c r="M16" s="668"/>
      <c r="N16" s="668"/>
      <c r="O16" s="669"/>
      <c r="P16" s="672"/>
      <c r="Q16" s="673"/>
      <c r="R16" s="673"/>
      <c r="S16" s="673"/>
      <c r="T16" s="673"/>
      <c r="U16" s="575" t="s">
        <v>101</v>
      </c>
      <c r="V16" s="647" t="s">
        <v>303</v>
      </c>
      <c r="W16" s="648"/>
      <c r="X16" s="494">
        <f t="shared" si="0"/>
        <v>0</v>
      </c>
      <c r="Y16" s="172" t="s">
        <v>256</v>
      </c>
      <c r="Z16" s="626"/>
      <c r="AA16" s="626"/>
      <c r="AB16" s="626"/>
      <c r="AC16" s="566"/>
      <c r="AD16" s="56"/>
      <c r="AX16" s="48"/>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row>
    <row r="17" spans="1:88" x14ac:dyDescent="0.25">
      <c r="A17" s="56"/>
      <c r="B17" s="668"/>
      <c r="C17" s="668"/>
      <c r="D17" s="668"/>
      <c r="E17" s="668"/>
      <c r="F17" s="668"/>
      <c r="G17" s="668"/>
      <c r="H17" s="668"/>
      <c r="I17" s="668"/>
      <c r="J17" s="668"/>
      <c r="K17" s="668"/>
      <c r="L17" s="668"/>
      <c r="M17" s="668"/>
      <c r="N17" s="668"/>
      <c r="O17" s="669"/>
      <c r="P17" s="672"/>
      <c r="Q17" s="673"/>
      <c r="R17" s="673"/>
      <c r="S17" s="673"/>
      <c r="T17" s="673"/>
      <c r="U17" s="575" t="s">
        <v>278</v>
      </c>
      <c r="V17" s="647" t="s">
        <v>304</v>
      </c>
      <c r="W17" s="648"/>
      <c r="X17" s="64">
        <f t="shared" si="0"/>
        <v>0</v>
      </c>
      <c r="Y17" s="172" t="s">
        <v>257</v>
      </c>
      <c r="Z17" s="626"/>
      <c r="AA17" s="626"/>
      <c r="AB17" s="626"/>
      <c r="AC17" s="566"/>
      <c r="AD17" s="56"/>
      <c r="AX17" s="48"/>
    </row>
    <row r="18" spans="1:88" ht="47.25" customHeight="1" x14ac:dyDescent="0.25">
      <c r="A18" s="56"/>
      <c r="B18" s="676" t="s">
        <v>310</v>
      </c>
      <c r="C18" s="676"/>
      <c r="D18" s="676"/>
      <c r="E18" s="676"/>
      <c r="F18" s="676"/>
      <c r="G18" s="676"/>
      <c r="H18" s="676"/>
      <c r="I18" s="676"/>
      <c r="J18" s="676"/>
      <c r="K18" s="676"/>
      <c r="L18" s="676"/>
      <c r="M18" s="676"/>
      <c r="N18" s="676"/>
      <c r="O18" s="677"/>
      <c r="P18" s="674"/>
      <c r="Q18" s="675"/>
      <c r="R18" s="675"/>
      <c r="S18" s="675"/>
      <c r="T18" s="675"/>
      <c r="U18" s="576" t="s">
        <v>276</v>
      </c>
      <c r="V18" s="647" t="s">
        <v>638</v>
      </c>
      <c r="W18" s="648"/>
      <c r="X18" s="494">
        <f>+IF(Z18="",0,1)</f>
        <v>0</v>
      </c>
      <c r="Y18" s="172" t="s">
        <v>234</v>
      </c>
      <c r="Z18" s="642"/>
      <c r="AA18" s="642"/>
      <c r="AB18" s="642"/>
      <c r="AC18" s="686"/>
      <c r="AD18" s="56"/>
      <c r="AX18" s="48"/>
    </row>
    <row r="19" spans="1:88" s="5" customFormat="1" ht="8.25" customHeight="1" x14ac:dyDescent="0.25">
      <c r="A19" s="56"/>
      <c r="B19" s="37"/>
      <c r="C19" s="38"/>
      <c r="D19" s="38"/>
      <c r="E19" s="39"/>
      <c r="F19" s="39"/>
      <c r="G19" s="38"/>
      <c r="H19" s="38"/>
      <c r="I19" s="38"/>
      <c r="J19" s="38"/>
      <c r="K19" s="40"/>
      <c r="L19" s="40"/>
      <c r="M19" s="40"/>
      <c r="N19" s="40"/>
      <c r="O19" s="40"/>
      <c r="P19" s="31"/>
      <c r="Q19" s="31"/>
      <c r="R19" s="31"/>
      <c r="S19" s="31"/>
      <c r="T19" s="31"/>
      <c r="U19" s="32"/>
      <c r="V19" s="33"/>
      <c r="W19" s="611"/>
      <c r="X19" s="495"/>
      <c r="Y19" s="34"/>
      <c r="Z19" s="35"/>
      <c r="AA19" s="36"/>
      <c r="AB19" s="36"/>
      <c r="AC19" s="36"/>
      <c r="AD19" s="56"/>
      <c r="AE19" s="45"/>
      <c r="AF19" s="45"/>
      <c r="AG19" s="45"/>
      <c r="AH19" s="45"/>
      <c r="AI19" s="45"/>
      <c r="AJ19" s="45"/>
      <c r="AK19" s="45"/>
      <c r="AL19" s="45"/>
      <c r="AM19" s="45"/>
      <c r="AN19" s="45"/>
      <c r="AO19" s="45"/>
      <c r="AP19" s="45"/>
      <c r="AQ19" s="45"/>
      <c r="AR19" s="45"/>
      <c r="AS19" s="45"/>
      <c r="AT19" s="45"/>
      <c r="AU19" s="45"/>
      <c r="AV19" s="45"/>
      <c r="AW19" s="45"/>
      <c r="AX19" s="49"/>
      <c r="AY19" s="45"/>
      <c r="AZ19" s="45"/>
      <c r="BA19" s="45"/>
      <c r="BB19" s="45"/>
      <c r="BC19" s="45"/>
      <c r="BD19" s="45"/>
      <c r="BE19" s="45"/>
      <c r="BF19" s="45"/>
      <c r="BG19" s="45"/>
      <c r="BH19" s="45"/>
      <c r="BI19" s="45"/>
      <c r="BJ19" s="45"/>
      <c r="BK19" s="45"/>
      <c r="BL19" s="45"/>
      <c r="BM19" s="45"/>
      <c r="BN19" s="45"/>
      <c r="BO19" s="45"/>
      <c r="BP19" s="45"/>
      <c r="BQ19" s="45"/>
      <c r="BR19" s="45"/>
      <c r="BS19" s="45"/>
      <c r="BT19" s="45"/>
      <c r="BU19" s="45"/>
      <c r="BV19" s="45"/>
      <c r="BW19" s="45"/>
      <c r="BX19" s="45"/>
      <c r="BY19" s="45"/>
      <c r="BZ19" s="45"/>
      <c r="CA19" s="45"/>
      <c r="CB19" s="45"/>
      <c r="CC19" s="45"/>
      <c r="CD19" s="45"/>
      <c r="CE19" s="45"/>
      <c r="CF19" s="45"/>
      <c r="CG19" s="45"/>
      <c r="CH19" s="45"/>
      <c r="CI19" s="45"/>
      <c r="CJ19" s="45"/>
    </row>
    <row r="20" spans="1:88" s="5" customFormat="1" ht="28.5" customHeight="1" thickBot="1" x14ac:dyDescent="0.3">
      <c r="A20" s="56"/>
      <c r="B20" s="585" t="s">
        <v>281</v>
      </c>
      <c r="C20" s="65"/>
      <c r="D20" s="65"/>
      <c r="E20" s="66"/>
      <c r="F20" s="66"/>
      <c r="G20" s="65"/>
      <c r="H20" s="65"/>
      <c r="I20" s="65"/>
      <c r="J20" s="65"/>
      <c r="K20" s="583" t="s">
        <v>279</v>
      </c>
      <c r="L20" s="68"/>
      <c r="M20" s="584"/>
      <c r="N20" s="584"/>
      <c r="O20" s="584"/>
      <c r="P20" s="584"/>
      <c r="Q20" s="584"/>
      <c r="R20" s="584"/>
      <c r="S20" s="584"/>
      <c r="T20" s="584"/>
      <c r="U20" s="67"/>
      <c r="V20" s="70" t="s">
        <v>280</v>
      </c>
      <c r="W20" s="612"/>
      <c r="X20" s="69">
        <f>SUM(X3:X18)</f>
        <v>0</v>
      </c>
      <c r="Y20" s="687" t="s">
        <v>626</v>
      </c>
      <c r="Z20" s="688"/>
      <c r="AA20" s="688"/>
      <c r="AB20" s="688"/>
      <c r="AC20" s="688"/>
      <c r="AD20" s="56"/>
      <c r="AE20" s="45"/>
      <c r="AF20" s="45"/>
      <c r="AG20" s="45"/>
      <c r="AH20" s="45"/>
      <c r="AI20" s="45"/>
      <c r="AJ20" s="45"/>
      <c r="AK20" s="45"/>
      <c r="AL20" s="45"/>
      <c r="AM20" s="45"/>
      <c r="AN20" s="45"/>
      <c r="AO20" s="45"/>
      <c r="AP20" s="45"/>
      <c r="AQ20" s="45"/>
      <c r="AR20" s="45"/>
      <c r="AS20" s="45"/>
      <c r="AT20" s="45"/>
      <c r="AU20" s="45"/>
      <c r="AV20" s="45"/>
      <c r="AW20" s="45"/>
      <c r="AX20" s="49"/>
      <c r="AY20" s="45"/>
      <c r="AZ20" s="45"/>
      <c r="BA20" s="45"/>
      <c r="BB20" s="45"/>
      <c r="BC20" s="45"/>
      <c r="BD20" s="45"/>
      <c r="BE20" s="45"/>
      <c r="BF20" s="45"/>
      <c r="BG20" s="45"/>
      <c r="BH20" s="45"/>
      <c r="BI20" s="45"/>
      <c r="BJ20" s="45"/>
      <c r="BK20" s="45"/>
      <c r="BL20" s="45"/>
      <c r="BM20" s="45"/>
      <c r="BN20" s="45"/>
      <c r="BO20" s="45"/>
      <c r="BP20" s="45"/>
      <c r="BQ20" s="45"/>
      <c r="BR20" s="45"/>
      <c r="BS20" s="45"/>
      <c r="BT20" s="45"/>
      <c r="BU20" s="45"/>
      <c r="BV20" s="45"/>
      <c r="BW20" s="45"/>
      <c r="BX20" s="45"/>
      <c r="BY20" s="45"/>
      <c r="BZ20" s="45"/>
      <c r="CA20" s="45"/>
      <c r="CB20" s="45"/>
      <c r="CC20" s="45"/>
      <c r="CD20" s="45"/>
      <c r="CE20" s="45"/>
      <c r="CF20" s="45"/>
      <c r="CG20" s="45"/>
      <c r="CH20" s="45"/>
      <c r="CI20" s="45"/>
      <c r="CJ20" s="45"/>
    </row>
    <row r="21" spans="1:88" s="5" customFormat="1" ht="7.5" customHeight="1" thickTop="1" thickBot="1" x14ac:dyDescent="0.3">
      <c r="A21" s="56"/>
      <c r="B21" s="141"/>
      <c r="C21" s="38"/>
      <c r="D21" s="38"/>
      <c r="E21" s="39"/>
      <c r="F21" s="39"/>
      <c r="G21" s="38"/>
      <c r="H21" s="38"/>
      <c r="I21" s="38"/>
      <c r="J21" s="38"/>
      <c r="K21" s="699" t="s">
        <v>285</v>
      </c>
      <c r="L21" s="138"/>
      <c r="M21" s="138"/>
      <c r="N21" s="138"/>
      <c r="O21" s="138"/>
      <c r="P21" s="138"/>
      <c r="Q21" s="138"/>
      <c r="R21" s="701" t="s">
        <v>315</v>
      </c>
      <c r="S21" s="643" t="s">
        <v>624</v>
      </c>
      <c r="T21" s="643" t="s">
        <v>283</v>
      </c>
      <c r="U21" s="142"/>
      <c r="V21" s="41"/>
      <c r="W21" s="613"/>
      <c r="X21" s="496"/>
      <c r="Y21" s="42"/>
      <c r="Z21" s="81"/>
      <c r="AA21" s="82"/>
      <c r="AB21" s="43"/>
      <c r="AC21" s="43"/>
      <c r="AD21" s="56"/>
      <c r="AE21" s="45"/>
      <c r="AF21" s="45"/>
      <c r="AG21" s="45"/>
      <c r="AH21" s="45"/>
      <c r="AI21" s="45"/>
      <c r="AJ21" s="45"/>
      <c r="AK21" s="45"/>
      <c r="AL21" s="45"/>
      <c r="AM21" s="45"/>
      <c r="AN21" s="45"/>
      <c r="AO21" s="45"/>
      <c r="AP21" s="45"/>
      <c r="AQ21" s="45"/>
      <c r="AR21" s="45"/>
      <c r="AS21" s="45"/>
      <c r="AT21" s="45"/>
      <c r="AU21" s="45"/>
      <c r="AV21" s="45"/>
      <c r="AW21" s="45"/>
      <c r="AX21" s="49"/>
      <c r="AY21" s="45"/>
      <c r="AZ21" s="45"/>
      <c r="BA21" s="45"/>
      <c r="BB21" s="45"/>
      <c r="BC21" s="45"/>
      <c r="BD21" s="45"/>
      <c r="BE21" s="45"/>
      <c r="BF21" s="45"/>
      <c r="BG21" s="45"/>
      <c r="BH21" s="45"/>
      <c r="BI21" s="45"/>
      <c r="BJ21" s="45"/>
      <c r="BK21" s="45"/>
      <c r="BL21" s="45"/>
      <c r="BM21" s="45"/>
      <c r="BN21" s="45"/>
      <c r="BO21" s="45"/>
      <c r="BP21" s="45"/>
      <c r="BQ21" s="45"/>
      <c r="BR21" s="45"/>
      <c r="BS21" s="45"/>
      <c r="BT21" s="45"/>
      <c r="BU21" s="45"/>
      <c r="BV21" s="45"/>
      <c r="BW21" s="45"/>
      <c r="BX21" s="45"/>
      <c r="BY21" s="45"/>
      <c r="BZ21" s="45"/>
      <c r="CA21" s="45"/>
      <c r="CB21" s="45"/>
      <c r="CC21" s="45"/>
      <c r="CD21" s="45"/>
      <c r="CE21" s="45"/>
      <c r="CF21" s="45"/>
      <c r="CG21" s="45"/>
      <c r="CH21" s="45"/>
      <c r="CI21" s="45"/>
      <c r="CJ21" s="45"/>
    </row>
    <row r="22" spans="1:88" s="27" customFormat="1" ht="48.75" customHeight="1" thickTop="1" thickBot="1" x14ac:dyDescent="0.3">
      <c r="A22" s="57"/>
      <c r="B22" s="140" t="s">
        <v>182</v>
      </c>
      <c r="C22" s="139" t="s">
        <v>94</v>
      </c>
      <c r="D22" s="76" t="s">
        <v>79</v>
      </c>
      <c r="E22" s="77" t="s">
        <v>73</v>
      </c>
      <c r="F22" s="77" t="s">
        <v>84</v>
      </c>
      <c r="G22" s="77" t="s">
        <v>85</v>
      </c>
      <c r="H22" s="77" t="s">
        <v>86</v>
      </c>
      <c r="I22" s="77" t="s">
        <v>87</v>
      </c>
      <c r="J22" s="77" t="s">
        <v>88</v>
      </c>
      <c r="K22" s="700"/>
      <c r="L22" s="143" t="s">
        <v>89</v>
      </c>
      <c r="M22" s="143" t="s">
        <v>259</v>
      </c>
      <c r="N22" s="143" t="s">
        <v>277</v>
      </c>
      <c r="O22" s="143" t="s">
        <v>282</v>
      </c>
      <c r="P22" s="143" t="s">
        <v>284</v>
      </c>
      <c r="Q22" s="143" t="s">
        <v>143</v>
      </c>
      <c r="R22" s="702"/>
      <c r="S22" s="644" t="s">
        <v>624</v>
      </c>
      <c r="T22" s="644"/>
      <c r="U22" s="146" t="s">
        <v>305</v>
      </c>
      <c r="V22" s="78" t="s">
        <v>299</v>
      </c>
      <c r="W22" s="79" t="s">
        <v>306</v>
      </c>
      <c r="X22" s="127"/>
      <c r="Y22" s="80" t="s">
        <v>298</v>
      </c>
      <c r="Z22" s="83" t="s">
        <v>314</v>
      </c>
      <c r="AA22" s="168">
        <f>SUM(X24:X165)/138</f>
        <v>0</v>
      </c>
      <c r="AB22" s="128"/>
      <c r="AC22" s="129"/>
      <c r="AD22" s="57"/>
      <c r="AE22" s="45"/>
    </row>
    <row r="23" spans="1:88" s="27" customFormat="1" ht="16.5" customHeight="1" thickTop="1" thickBot="1" x14ac:dyDescent="0.3">
      <c r="A23" s="57"/>
      <c r="B23" s="135"/>
      <c r="C23" s="130"/>
      <c r="D23" s="131"/>
      <c r="E23" s="132"/>
      <c r="F23" s="132"/>
      <c r="G23" s="132"/>
      <c r="H23" s="132"/>
      <c r="I23" s="132"/>
      <c r="J23" s="132"/>
      <c r="K23" s="144"/>
      <c r="L23" s="145"/>
      <c r="M23" s="145"/>
      <c r="N23" s="145"/>
      <c r="O23" s="145"/>
      <c r="P23" s="145"/>
      <c r="Q23" s="145"/>
      <c r="R23" s="145"/>
      <c r="S23" s="148"/>
      <c r="T23" s="148"/>
      <c r="U23" s="147"/>
      <c r="V23" s="136"/>
      <c r="W23" s="136"/>
      <c r="X23" s="136"/>
      <c r="Y23" s="136"/>
      <c r="Z23" s="137"/>
      <c r="AA23" s="135"/>
      <c r="AB23" s="135"/>
      <c r="AC23" s="135"/>
      <c r="AD23" s="57"/>
      <c r="AE23" s="45"/>
    </row>
    <row r="24" spans="1:88" s="27" customFormat="1" ht="102" customHeight="1" thickTop="1" x14ac:dyDescent="0.25">
      <c r="A24" s="57"/>
      <c r="B24" s="84" t="s">
        <v>171</v>
      </c>
      <c r="C24" s="85" t="s">
        <v>89</v>
      </c>
      <c r="D24" s="86" t="s">
        <v>81</v>
      </c>
      <c r="E24" s="86" t="s">
        <v>81</v>
      </c>
      <c r="F24" s="86" t="s">
        <v>81</v>
      </c>
      <c r="G24" s="87" t="s">
        <v>81</v>
      </c>
      <c r="H24" s="87" t="s">
        <v>81</v>
      </c>
      <c r="I24" s="87" t="s">
        <v>81</v>
      </c>
      <c r="J24" s="87" t="s">
        <v>81</v>
      </c>
      <c r="K24" s="149"/>
      <c r="L24" s="149" t="s">
        <v>242</v>
      </c>
      <c r="M24" s="149"/>
      <c r="N24" s="149"/>
      <c r="O24" s="149"/>
      <c r="P24" s="150"/>
      <c r="Q24" s="149"/>
      <c r="R24" s="149"/>
      <c r="S24" s="149"/>
      <c r="T24" s="149"/>
      <c r="U24" s="151" t="s">
        <v>89</v>
      </c>
      <c r="V24" s="85" t="s">
        <v>592</v>
      </c>
      <c r="W24" s="133"/>
      <c r="X24" s="465">
        <f>IF(AND(W24="complete",NOT(ISBLANK(AA24))),1,0)</f>
        <v>0</v>
      </c>
      <c r="Y24" s="684" t="s">
        <v>324</v>
      </c>
      <c r="Z24" s="685" t="s">
        <v>308</v>
      </c>
      <c r="AA24" s="627"/>
      <c r="AB24" s="628"/>
      <c r="AC24" s="629"/>
      <c r="AD24" s="57"/>
      <c r="AE24" s="45"/>
      <c r="AJ24" s="27" t="s">
        <v>144</v>
      </c>
    </row>
    <row r="25" spans="1:88" s="27" customFormat="1" ht="59.25" customHeight="1" x14ac:dyDescent="0.25">
      <c r="A25" s="57"/>
      <c r="B25" s="88" t="s">
        <v>91</v>
      </c>
      <c r="C25" s="89" t="s">
        <v>95</v>
      </c>
      <c r="D25" s="90" t="s">
        <v>81</v>
      </c>
      <c r="E25" s="90" t="s">
        <v>81</v>
      </c>
      <c r="F25" s="90" t="s">
        <v>81</v>
      </c>
      <c r="G25" s="91"/>
      <c r="H25" s="91"/>
      <c r="I25" s="91"/>
      <c r="J25" s="91"/>
      <c r="K25" s="152"/>
      <c r="L25" s="152" t="s">
        <v>242</v>
      </c>
      <c r="M25" s="152"/>
      <c r="N25" s="152"/>
      <c r="O25" s="152"/>
      <c r="P25" s="152"/>
      <c r="Q25" s="152"/>
      <c r="R25" s="152"/>
      <c r="S25" s="152"/>
      <c r="T25" s="152"/>
      <c r="U25" s="153" t="s">
        <v>243</v>
      </c>
      <c r="V25" s="89" t="s">
        <v>307</v>
      </c>
      <c r="W25" s="120"/>
      <c r="X25" s="465">
        <f>IF(OR(W25="n/a",AND(W25="complete",NOT(ISBLANK(AA25)))),1,0)</f>
        <v>0</v>
      </c>
      <c r="Y25" s="684" t="s">
        <v>309</v>
      </c>
      <c r="Z25" s="685" t="s">
        <v>309</v>
      </c>
      <c r="AA25" s="627"/>
      <c r="AB25" s="628"/>
      <c r="AC25" s="497"/>
      <c r="AD25" s="57"/>
      <c r="AE25" s="45"/>
      <c r="AJ25" s="27" t="s">
        <v>103</v>
      </c>
    </row>
    <row r="26" spans="1:88" s="27" customFormat="1" ht="47.25" x14ac:dyDescent="0.25">
      <c r="A26" s="57"/>
      <c r="B26" s="88" t="s">
        <v>145</v>
      </c>
      <c r="C26" s="89" t="s">
        <v>90</v>
      </c>
      <c r="D26" s="90"/>
      <c r="E26" s="90" t="s">
        <v>80</v>
      </c>
      <c r="F26" s="90" t="s">
        <v>80</v>
      </c>
      <c r="G26" s="91" t="s">
        <v>80</v>
      </c>
      <c r="H26" s="91"/>
      <c r="I26" s="91"/>
      <c r="J26" s="91" t="s">
        <v>80</v>
      </c>
      <c r="K26" s="152"/>
      <c r="L26" s="152" t="s">
        <v>242</v>
      </c>
      <c r="M26" s="152"/>
      <c r="N26" s="152"/>
      <c r="O26" s="152"/>
      <c r="P26" s="152"/>
      <c r="Q26" s="152"/>
      <c r="R26" s="152"/>
      <c r="S26" s="152" t="s">
        <v>625</v>
      </c>
      <c r="T26" s="152"/>
      <c r="U26" s="153" t="s">
        <v>89</v>
      </c>
      <c r="V26" s="89" t="s">
        <v>326</v>
      </c>
      <c r="W26" s="120"/>
      <c r="X26" s="465">
        <f>N(OR(W26="no",AND(W26="yes",NOT(ISBLANK(AA26)))))</f>
        <v>0</v>
      </c>
      <c r="Y26" s="684" t="str">
        <f>+IF( +W26="yes","Contact Sales &amp; Marketing and Administrator for analysis.  Copy a summary of analysis to separate tab and insert link in cell to the right  -&gt; -&gt; -&gt;"," ")</f>
        <v xml:space="preserve"> </v>
      </c>
      <c r="Z26" s="685"/>
      <c r="AA26" s="627"/>
      <c r="AB26" s="628"/>
      <c r="AC26" s="497"/>
      <c r="AD26" s="57"/>
      <c r="AE26" s="45"/>
    </row>
    <row r="27" spans="1:88" s="27" customFormat="1" ht="51" customHeight="1" x14ac:dyDescent="0.25">
      <c r="A27" s="57"/>
      <c r="B27" s="88" t="s">
        <v>163</v>
      </c>
      <c r="C27" s="89" t="s">
        <v>90</v>
      </c>
      <c r="D27" s="90"/>
      <c r="E27" s="90" t="s">
        <v>80</v>
      </c>
      <c r="F27" s="90" t="s">
        <v>80</v>
      </c>
      <c r="G27" s="91" t="s">
        <v>80</v>
      </c>
      <c r="H27" s="91"/>
      <c r="I27" s="91"/>
      <c r="J27" s="91" t="s">
        <v>80</v>
      </c>
      <c r="K27" s="152"/>
      <c r="L27" s="152" t="s">
        <v>242</v>
      </c>
      <c r="M27" s="152"/>
      <c r="N27" s="152"/>
      <c r="O27" s="152"/>
      <c r="P27" s="152"/>
      <c r="Q27" s="152"/>
      <c r="R27" s="152"/>
      <c r="S27" s="152"/>
      <c r="T27" s="152"/>
      <c r="U27" s="153" t="s">
        <v>89</v>
      </c>
      <c r="V27" s="89" t="s">
        <v>328</v>
      </c>
      <c r="W27" s="120"/>
      <c r="X27" s="465">
        <f>IF(OR(W27="no",AND(W27="yes",X28=1,X29=1)),1,0)</f>
        <v>0</v>
      </c>
      <c r="Y27" s="684" t="str">
        <f>+IF( +W27="yes","IF Yes, answer line27 and complete all applicable information in rows 28 and 29."," ")</f>
        <v xml:space="preserve"> </v>
      </c>
      <c r="Z27" s="685"/>
      <c r="AA27" s="627"/>
      <c r="AB27" s="628"/>
      <c r="AC27" s="497"/>
      <c r="AD27" s="57"/>
      <c r="AE27" s="45"/>
    </row>
    <row r="28" spans="1:88" s="27" customFormat="1" ht="36" customHeight="1" x14ac:dyDescent="0.25">
      <c r="A28" s="57"/>
      <c r="B28" s="92" t="s">
        <v>72</v>
      </c>
      <c r="C28" s="91" t="s">
        <v>90</v>
      </c>
      <c r="D28" s="91"/>
      <c r="E28" s="93" t="s">
        <v>80</v>
      </c>
      <c r="F28" s="91"/>
      <c r="G28" s="91"/>
      <c r="H28" s="91"/>
      <c r="I28" s="91"/>
      <c r="J28" s="91"/>
      <c r="K28" s="152"/>
      <c r="L28" s="152" t="s">
        <v>242</v>
      </c>
      <c r="M28" s="152" t="s">
        <v>242</v>
      </c>
      <c r="N28" s="152"/>
      <c r="O28" s="152"/>
      <c r="P28" s="152"/>
      <c r="Q28" s="152"/>
      <c r="R28" s="152"/>
      <c r="S28" s="152"/>
      <c r="T28" s="152"/>
      <c r="U28" s="153" t="s">
        <v>260</v>
      </c>
      <c r="V28" s="466" t="s">
        <v>330</v>
      </c>
      <c r="W28" s="120"/>
      <c r="X28" s="465">
        <f>IF(W28="",0,1)</f>
        <v>0</v>
      </c>
      <c r="Y28" s="498" t="s">
        <v>645</v>
      </c>
      <c r="Z28" s="498" t="s">
        <v>209</v>
      </c>
      <c r="AA28" s="498" t="s">
        <v>210</v>
      </c>
      <c r="AB28" s="498" t="s">
        <v>211</v>
      </c>
      <c r="AC28" s="499"/>
      <c r="AD28" s="57"/>
      <c r="AE28" s="45"/>
    </row>
    <row r="29" spans="1:88" s="27" customFormat="1" ht="36" customHeight="1" x14ac:dyDescent="0.25">
      <c r="A29" s="57"/>
      <c r="B29" s="95"/>
      <c r="C29" s="91"/>
      <c r="D29" s="91"/>
      <c r="E29" s="93"/>
      <c r="F29" s="91"/>
      <c r="G29" s="91"/>
      <c r="H29" s="91"/>
      <c r="I29" s="91"/>
      <c r="J29" s="91"/>
      <c r="K29" s="152"/>
      <c r="L29" s="152" t="s">
        <v>242</v>
      </c>
      <c r="M29" s="152"/>
      <c r="N29" s="152"/>
      <c r="O29" s="152"/>
      <c r="P29" s="152"/>
      <c r="Q29" s="152"/>
      <c r="R29" s="152"/>
      <c r="S29" s="152"/>
      <c r="T29" s="152"/>
      <c r="U29" s="154" t="s">
        <v>89</v>
      </c>
      <c r="V29" s="466" t="s">
        <v>108</v>
      </c>
      <c r="W29" s="120"/>
      <c r="X29" s="465">
        <f>+IF(W29="N/A",1,(IF(+W29="Complete",1,0)))</f>
        <v>0</v>
      </c>
      <c r="Y29" s="175"/>
      <c r="Z29" s="175"/>
      <c r="AA29" s="175"/>
      <c r="AB29" s="175"/>
      <c r="AC29" s="499"/>
      <c r="AD29" s="57"/>
      <c r="AE29" s="45"/>
    </row>
    <row r="30" spans="1:88" s="27" customFormat="1" ht="47.25" x14ac:dyDescent="0.25">
      <c r="A30" s="57"/>
      <c r="B30" s="95"/>
      <c r="C30" s="91"/>
      <c r="D30" s="91"/>
      <c r="E30" s="93"/>
      <c r="F30" s="91"/>
      <c r="G30" s="91"/>
      <c r="H30" s="91"/>
      <c r="I30" s="91"/>
      <c r="J30" s="91"/>
      <c r="K30" s="152"/>
      <c r="L30" s="152" t="s">
        <v>242</v>
      </c>
      <c r="M30" s="152"/>
      <c r="N30" s="152"/>
      <c r="O30" s="152"/>
      <c r="P30" s="152"/>
      <c r="Q30" s="152" t="s">
        <v>242</v>
      </c>
      <c r="R30" s="152" t="s">
        <v>242</v>
      </c>
      <c r="S30" s="152"/>
      <c r="T30" s="152"/>
      <c r="U30" s="153" t="s">
        <v>155</v>
      </c>
      <c r="V30" s="466" t="s">
        <v>189</v>
      </c>
      <c r="W30" s="120"/>
      <c r="X30" s="465">
        <f>+IF(W30="N/A",1,(IF(+W30="Complete",1,0)))</f>
        <v>0</v>
      </c>
      <c r="Y30" s="175" t="s">
        <v>642</v>
      </c>
      <c r="Z30" s="175" t="s">
        <v>642</v>
      </c>
      <c r="AA30" s="175" t="s">
        <v>642</v>
      </c>
      <c r="AB30" s="175" t="s">
        <v>642</v>
      </c>
      <c r="AC30" s="499"/>
      <c r="AD30" s="57"/>
      <c r="AE30" s="45"/>
    </row>
    <row r="31" spans="1:88" s="27" customFormat="1" ht="47.25" x14ac:dyDescent="0.25">
      <c r="A31" s="57"/>
      <c r="B31" s="92" t="s">
        <v>75</v>
      </c>
      <c r="C31" s="91" t="s">
        <v>90</v>
      </c>
      <c r="D31" s="91"/>
      <c r="E31" s="93" t="s">
        <v>80</v>
      </c>
      <c r="F31" s="91"/>
      <c r="G31" s="91"/>
      <c r="H31" s="91"/>
      <c r="I31" s="91"/>
      <c r="J31" s="91"/>
      <c r="K31" s="152"/>
      <c r="L31" s="152" t="s">
        <v>242</v>
      </c>
      <c r="M31" s="152"/>
      <c r="N31" s="152"/>
      <c r="O31" s="152"/>
      <c r="P31" s="152"/>
      <c r="Q31" s="152" t="s">
        <v>242</v>
      </c>
      <c r="R31" s="152" t="s">
        <v>242</v>
      </c>
      <c r="S31" s="152"/>
      <c r="T31" s="152"/>
      <c r="U31" s="153" t="s">
        <v>155</v>
      </c>
      <c r="V31" s="89" t="s">
        <v>337</v>
      </c>
      <c r="W31" s="120"/>
      <c r="X31" s="465">
        <f>N(OR(W31="no",AND(W31="yes",NOT(ISBLANK(AA31)))))</f>
        <v>0</v>
      </c>
      <c r="Y31" s="682" t="s">
        <v>340</v>
      </c>
      <c r="Z31" s="683"/>
      <c r="AA31" s="689"/>
      <c r="AB31" s="690"/>
      <c r="AC31" s="500"/>
      <c r="AD31" s="57"/>
      <c r="AE31" s="45"/>
    </row>
    <row r="32" spans="1:88" s="27" customFormat="1" ht="49.5" customHeight="1" x14ac:dyDescent="0.25">
      <c r="A32" s="57"/>
      <c r="B32" s="92" t="s">
        <v>75</v>
      </c>
      <c r="C32" s="91"/>
      <c r="D32" s="91"/>
      <c r="E32" s="93"/>
      <c r="F32" s="91"/>
      <c r="G32" s="91"/>
      <c r="H32" s="91"/>
      <c r="I32" s="91"/>
      <c r="J32" s="91"/>
      <c r="K32" s="152"/>
      <c r="L32" s="152" t="s">
        <v>242</v>
      </c>
      <c r="M32" s="152"/>
      <c r="N32" s="152"/>
      <c r="O32" s="152"/>
      <c r="P32" s="152"/>
      <c r="Q32" s="152"/>
      <c r="R32" s="152" t="s">
        <v>242</v>
      </c>
      <c r="S32" s="152"/>
      <c r="T32" s="152"/>
      <c r="U32" s="153" t="s">
        <v>101</v>
      </c>
      <c r="V32" s="680" t="str">
        <f>+IF(+W31="yes","NOTE TO OWNER:
use boxes below to identify components for Purchasing review.  FORWARD to Purchasing.   Space to add details at right  &gt; &gt; &gt;"," ")</f>
        <v xml:space="preserve"> </v>
      </c>
      <c r="W32" s="681"/>
      <c r="X32" s="465"/>
      <c r="Y32" s="498" t="s">
        <v>645</v>
      </c>
      <c r="Z32" s="498" t="s">
        <v>209</v>
      </c>
      <c r="AA32" s="498" t="s">
        <v>210</v>
      </c>
      <c r="AB32" s="498" t="s">
        <v>211</v>
      </c>
      <c r="AC32" s="625" t="s">
        <v>170</v>
      </c>
      <c r="AD32" s="57"/>
      <c r="AE32" s="45"/>
    </row>
    <row r="33" spans="1:88" s="27" customFormat="1" ht="55.5" customHeight="1" x14ac:dyDescent="0.25">
      <c r="A33" s="57"/>
      <c r="B33" s="92" t="s">
        <v>75</v>
      </c>
      <c r="C33" s="91" t="s">
        <v>90</v>
      </c>
      <c r="D33" s="91"/>
      <c r="E33" s="93"/>
      <c r="F33" s="91"/>
      <c r="G33" s="91"/>
      <c r="H33" s="91"/>
      <c r="I33" s="91"/>
      <c r="J33" s="91"/>
      <c r="K33" s="152"/>
      <c r="L33" s="152" t="s">
        <v>242</v>
      </c>
      <c r="M33" s="152"/>
      <c r="N33" s="152"/>
      <c r="O33" s="152"/>
      <c r="P33" s="152"/>
      <c r="Q33" s="152"/>
      <c r="R33" s="152" t="s">
        <v>242</v>
      </c>
      <c r="S33" s="152"/>
      <c r="T33" s="152"/>
      <c r="U33" s="153" t="s">
        <v>154</v>
      </c>
      <c r="V33" s="466" t="s">
        <v>335</v>
      </c>
      <c r="W33" s="120"/>
      <c r="X33" s="465">
        <f t="shared" ref="X33:X38" si="1">+IF($W$31="no",1,(IF(+W33="complete",1,(IF(W33="n/a",1,0)))))</f>
        <v>0</v>
      </c>
      <c r="Y33" s="97"/>
      <c r="Z33" s="97"/>
      <c r="AA33" s="97"/>
      <c r="AB33" s="97"/>
      <c r="AC33" s="97"/>
      <c r="AD33" s="57"/>
      <c r="AE33" s="45"/>
    </row>
    <row r="34" spans="1:88" ht="39" customHeight="1" x14ac:dyDescent="0.25">
      <c r="A34" s="57"/>
      <c r="B34" s="92" t="s">
        <v>75</v>
      </c>
      <c r="C34" s="91"/>
      <c r="D34" s="91"/>
      <c r="E34" s="93"/>
      <c r="F34" s="91"/>
      <c r="G34" s="91"/>
      <c r="H34" s="91"/>
      <c r="I34" s="91"/>
      <c r="J34" s="91"/>
      <c r="K34" s="152"/>
      <c r="L34" s="152" t="s">
        <v>242</v>
      </c>
      <c r="M34" s="152"/>
      <c r="N34" s="152"/>
      <c r="O34" s="152"/>
      <c r="P34" s="152"/>
      <c r="Q34" s="152"/>
      <c r="R34" s="152" t="s">
        <v>242</v>
      </c>
      <c r="S34" s="152"/>
      <c r="T34" s="152"/>
      <c r="U34" s="153" t="s">
        <v>154</v>
      </c>
      <c r="V34" s="466" t="s">
        <v>336</v>
      </c>
      <c r="W34" s="120"/>
      <c r="X34" s="465">
        <f t="shared" si="1"/>
        <v>0</v>
      </c>
      <c r="Y34" s="97"/>
      <c r="Z34" s="97"/>
      <c r="AA34" s="97"/>
      <c r="AB34" s="97"/>
      <c r="AC34" s="97"/>
      <c r="AD34" s="57"/>
      <c r="AE34" s="45"/>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row>
    <row r="35" spans="1:88" ht="47.25" x14ac:dyDescent="0.25">
      <c r="A35" s="57"/>
      <c r="B35" s="92" t="s">
        <v>75</v>
      </c>
      <c r="C35" s="91"/>
      <c r="D35" s="91"/>
      <c r="E35" s="93"/>
      <c r="F35" s="91"/>
      <c r="G35" s="91"/>
      <c r="H35" s="91"/>
      <c r="I35" s="91"/>
      <c r="J35" s="91"/>
      <c r="K35" s="152"/>
      <c r="L35" s="152" t="s">
        <v>242</v>
      </c>
      <c r="M35" s="152" t="s">
        <v>242</v>
      </c>
      <c r="N35" s="152" t="s">
        <v>242</v>
      </c>
      <c r="O35" s="152"/>
      <c r="P35" s="152"/>
      <c r="Q35" s="152"/>
      <c r="R35" s="152"/>
      <c r="S35" s="152"/>
      <c r="T35" s="152"/>
      <c r="U35" s="153" t="s">
        <v>261</v>
      </c>
      <c r="V35" s="466" t="s">
        <v>146</v>
      </c>
      <c r="W35" s="120"/>
      <c r="X35" s="465">
        <f t="shared" si="1"/>
        <v>0</v>
      </c>
      <c r="Y35" s="97"/>
      <c r="Z35" s="97"/>
      <c r="AA35" s="97"/>
      <c r="AB35" s="97"/>
      <c r="AC35" s="97"/>
      <c r="AD35" s="57"/>
      <c r="AE35" s="45"/>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row>
    <row r="36" spans="1:88" ht="45" customHeight="1" x14ac:dyDescent="0.25">
      <c r="A36" s="57"/>
      <c r="B36" s="92" t="s">
        <v>75</v>
      </c>
      <c r="C36" s="91"/>
      <c r="D36" s="91"/>
      <c r="E36" s="93"/>
      <c r="F36" s="91"/>
      <c r="G36" s="91"/>
      <c r="H36" s="91"/>
      <c r="I36" s="91"/>
      <c r="J36" s="91"/>
      <c r="K36" s="152"/>
      <c r="L36" s="152" t="s">
        <v>242</v>
      </c>
      <c r="M36" s="152" t="s">
        <v>242</v>
      </c>
      <c r="N36" s="152" t="s">
        <v>242</v>
      </c>
      <c r="O36" s="152"/>
      <c r="P36" s="152"/>
      <c r="Q36" s="152"/>
      <c r="R36" s="152" t="s">
        <v>242</v>
      </c>
      <c r="S36" s="152"/>
      <c r="T36" s="152"/>
      <c r="U36" s="153" t="s">
        <v>262</v>
      </c>
      <c r="V36" s="466" t="s">
        <v>102</v>
      </c>
      <c r="W36" s="120"/>
      <c r="X36" s="465">
        <f t="shared" si="1"/>
        <v>0</v>
      </c>
      <c r="Y36" s="97"/>
      <c r="Z36" s="97"/>
      <c r="AA36" s="97"/>
      <c r="AB36" s="97"/>
      <c r="AC36" s="97"/>
      <c r="AD36" s="57"/>
      <c r="AE36" s="45"/>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row>
    <row r="37" spans="1:88" ht="39" customHeight="1" x14ac:dyDescent="0.25">
      <c r="A37" s="57"/>
      <c r="B37" s="92" t="s">
        <v>75</v>
      </c>
      <c r="C37" s="91"/>
      <c r="D37" s="91"/>
      <c r="E37" s="93"/>
      <c r="F37" s="91"/>
      <c r="G37" s="91"/>
      <c r="H37" s="91"/>
      <c r="I37" s="91"/>
      <c r="J37" s="91"/>
      <c r="K37" s="152"/>
      <c r="L37" s="152" t="s">
        <v>242</v>
      </c>
      <c r="M37" s="152"/>
      <c r="N37" s="152"/>
      <c r="O37" s="152"/>
      <c r="P37" s="152"/>
      <c r="Q37" s="152"/>
      <c r="R37" s="152" t="s">
        <v>242</v>
      </c>
      <c r="S37" s="152"/>
      <c r="T37" s="152"/>
      <c r="U37" s="153" t="s">
        <v>154</v>
      </c>
      <c r="V37" s="466" t="s">
        <v>148</v>
      </c>
      <c r="W37" s="120"/>
      <c r="X37" s="465">
        <f t="shared" si="1"/>
        <v>0</v>
      </c>
      <c r="Y37" s="97"/>
      <c r="Z37" s="97"/>
      <c r="AA37" s="97"/>
      <c r="AB37" s="97"/>
      <c r="AC37" s="97"/>
      <c r="AD37" s="57"/>
      <c r="AE37" s="45"/>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row>
    <row r="38" spans="1:88" ht="39" customHeight="1" x14ac:dyDescent="0.25">
      <c r="A38" s="57"/>
      <c r="B38" s="92" t="s">
        <v>75</v>
      </c>
      <c r="C38" s="91"/>
      <c r="D38" s="91"/>
      <c r="E38" s="93"/>
      <c r="F38" s="91"/>
      <c r="G38" s="91"/>
      <c r="H38" s="91"/>
      <c r="I38" s="91"/>
      <c r="J38" s="91"/>
      <c r="K38" s="152"/>
      <c r="L38" s="152" t="s">
        <v>242</v>
      </c>
      <c r="M38" s="152"/>
      <c r="N38" s="152"/>
      <c r="O38" s="152"/>
      <c r="P38" s="152"/>
      <c r="Q38" s="152"/>
      <c r="R38" s="152" t="s">
        <v>242</v>
      </c>
      <c r="S38" s="152"/>
      <c r="T38" s="152"/>
      <c r="U38" s="153" t="s">
        <v>154</v>
      </c>
      <c r="V38" s="466" t="s">
        <v>338</v>
      </c>
      <c r="W38" s="120"/>
      <c r="X38" s="465">
        <f t="shared" si="1"/>
        <v>0</v>
      </c>
      <c r="Y38" s="97"/>
      <c r="Z38" s="97"/>
      <c r="AA38" s="97"/>
      <c r="AB38" s="97"/>
      <c r="AC38" s="97"/>
      <c r="AD38" s="57"/>
      <c r="AE38" s="45"/>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row>
    <row r="39" spans="1:88" ht="39" customHeight="1" x14ac:dyDescent="0.25">
      <c r="A39" s="57"/>
      <c r="B39" s="92" t="s">
        <v>147</v>
      </c>
      <c r="C39" s="91" t="s">
        <v>90</v>
      </c>
      <c r="D39" s="91"/>
      <c r="E39" s="93" t="s">
        <v>80</v>
      </c>
      <c r="F39" s="93" t="s">
        <v>80</v>
      </c>
      <c r="G39" s="93" t="s">
        <v>80</v>
      </c>
      <c r="H39" s="91"/>
      <c r="I39" s="91"/>
      <c r="J39" s="91"/>
      <c r="K39" s="152"/>
      <c r="L39" s="152" t="s">
        <v>242</v>
      </c>
      <c r="M39" s="152"/>
      <c r="N39" s="152"/>
      <c r="O39" s="152"/>
      <c r="P39" s="152"/>
      <c r="Q39" s="152" t="s">
        <v>242</v>
      </c>
      <c r="R39" s="152"/>
      <c r="S39" s="152"/>
      <c r="T39" s="152"/>
      <c r="U39" s="153" t="s">
        <v>156</v>
      </c>
      <c r="V39" s="89" t="s">
        <v>190</v>
      </c>
      <c r="W39" s="120"/>
      <c r="X39" s="465">
        <f>N(OR(W39="no",AND(W39="yes",NOT(ISBLANK(AA39)))))</f>
        <v>0</v>
      </c>
      <c r="Y39" s="682" t="s">
        <v>339</v>
      </c>
      <c r="Z39" s="683"/>
      <c r="AA39" s="627"/>
      <c r="AB39" s="628"/>
      <c r="AC39" s="500"/>
      <c r="AD39" s="57"/>
      <c r="AE39" s="45"/>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row>
    <row r="40" spans="1:88" ht="39" customHeight="1" x14ac:dyDescent="0.25">
      <c r="A40" s="57"/>
      <c r="B40" s="92" t="s">
        <v>147</v>
      </c>
      <c r="C40" s="91"/>
      <c r="D40" s="91"/>
      <c r="E40" s="93"/>
      <c r="F40" s="93"/>
      <c r="G40" s="93"/>
      <c r="H40" s="91"/>
      <c r="I40" s="91"/>
      <c r="J40" s="91"/>
      <c r="K40" s="155"/>
      <c r="L40" s="152" t="s">
        <v>242</v>
      </c>
      <c r="M40" s="155"/>
      <c r="N40" s="155"/>
      <c r="O40" s="155"/>
      <c r="P40" s="155"/>
      <c r="Q40" s="156" t="s">
        <v>242</v>
      </c>
      <c r="R40" s="155"/>
      <c r="S40" s="155"/>
      <c r="T40" s="155"/>
      <c r="U40" s="153" t="s">
        <v>156</v>
      </c>
      <c r="V40" s="680"/>
      <c r="W40" s="681"/>
      <c r="X40" s="465">
        <f>IF(OR(W39="N/A",W39="complete",(AND(W39="Yes",(NOT(ISBLANK(+Y40)))))),1,0)</f>
        <v>0</v>
      </c>
      <c r="Y40" s="498" t="s">
        <v>645</v>
      </c>
      <c r="Z40" s="498" t="s">
        <v>209</v>
      </c>
      <c r="AA40" s="498" t="s">
        <v>210</v>
      </c>
      <c r="AB40" s="498" t="s">
        <v>211</v>
      </c>
      <c r="AC40" s="625" t="s">
        <v>170</v>
      </c>
      <c r="AD40" s="57"/>
      <c r="AE40" s="45"/>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row>
    <row r="41" spans="1:88" ht="39" customHeight="1" x14ac:dyDescent="0.25">
      <c r="A41" s="57"/>
      <c r="B41" s="92" t="s">
        <v>147</v>
      </c>
      <c r="C41" s="91"/>
      <c r="D41" s="91"/>
      <c r="E41" s="93"/>
      <c r="F41" s="93"/>
      <c r="G41" s="93"/>
      <c r="H41" s="91"/>
      <c r="I41" s="91"/>
      <c r="J41" s="91"/>
      <c r="K41" s="152"/>
      <c r="L41" s="152" t="s">
        <v>242</v>
      </c>
      <c r="M41" s="152"/>
      <c r="N41" s="152"/>
      <c r="O41" s="152"/>
      <c r="P41" s="152"/>
      <c r="Q41" s="152" t="s">
        <v>242</v>
      </c>
      <c r="R41" s="152"/>
      <c r="S41" s="152"/>
      <c r="T41" s="152"/>
      <c r="U41" s="153" t="s">
        <v>156</v>
      </c>
      <c r="V41" s="466" t="s">
        <v>159</v>
      </c>
      <c r="W41" s="120"/>
      <c r="X41" s="465">
        <f>+IF($W$39="no",1,(IF(+W41="complete",1,(IF(W41="n/a",1,0)))))</f>
        <v>0</v>
      </c>
      <c r="Y41" s="501"/>
      <c r="Z41" s="501"/>
      <c r="AA41" s="501"/>
      <c r="AB41" s="501"/>
      <c r="AC41" s="501"/>
      <c r="AD41" s="57"/>
      <c r="AE41" s="45"/>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row>
    <row r="42" spans="1:88" ht="39" customHeight="1" x14ac:dyDescent="0.25">
      <c r="A42" s="57"/>
      <c r="B42" s="92" t="s">
        <v>147</v>
      </c>
      <c r="C42" s="91"/>
      <c r="D42" s="91"/>
      <c r="E42" s="93"/>
      <c r="F42" s="93"/>
      <c r="G42" s="93"/>
      <c r="H42" s="91"/>
      <c r="I42" s="91"/>
      <c r="J42" s="91"/>
      <c r="K42" s="152"/>
      <c r="L42" s="152" t="s">
        <v>242</v>
      </c>
      <c r="M42" s="152"/>
      <c r="N42" s="152"/>
      <c r="O42" s="152"/>
      <c r="P42" s="152"/>
      <c r="Q42" s="152" t="s">
        <v>242</v>
      </c>
      <c r="R42" s="152"/>
      <c r="S42" s="152"/>
      <c r="T42" s="152"/>
      <c r="U42" s="153" t="s">
        <v>156</v>
      </c>
      <c r="V42" s="466" t="s">
        <v>107</v>
      </c>
      <c r="W42" s="120"/>
      <c r="X42" s="465">
        <f>+IF($W$39="no",1,(IF(+W42="complete",1,(IF(W42="n/a",1,0)))))</f>
        <v>0</v>
      </c>
      <c r="Y42" s="501"/>
      <c r="Z42" s="501"/>
      <c r="AA42" s="501"/>
      <c r="AB42" s="501"/>
      <c r="AC42" s="501"/>
      <c r="AD42" s="57"/>
      <c r="AE42" s="45"/>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row>
    <row r="43" spans="1:88" ht="31.5" x14ac:dyDescent="0.25">
      <c r="A43" s="57"/>
      <c r="B43" s="92" t="s">
        <v>147</v>
      </c>
      <c r="C43" s="91" t="s">
        <v>90</v>
      </c>
      <c r="D43" s="91"/>
      <c r="E43" s="93" t="s">
        <v>80</v>
      </c>
      <c r="F43" s="91"/>
      <c r="G43" s="93"/>
      <c r="H43" s="93"/>
      <c r="I43" s="91"/>
      <c r="J43" s="91"/>
      <c r="K43" s="152"/>
      <c r="L43" s="152" t="s">
        <v>242</v>
      </c>
      <c r="M43" s="152"/>
      <c r="N43" s="152"/>
      <c r="O43" s="152" t="s">
        <v>242</v>
      </c>
      <c r="P43" s="152"/>
      <c r="Q43" s="152" t="s">
        <v>242</v>
      </c>
      <c r="R43" s="152"/>
      <c r="S43" s="152"/>
      <c r="T43" s="152"/>
      <c r="U43" s="153" t="s">
        <v>157</v>
      </c>
      <c r="V43" s="466" t="s">
        <v>331</v>
      </c>
      <c r="W43" s="120"/>
      <c r="X43" s="465">
        <f>+IF($W$39="no",1,(IF(+W43="complete",1,(IF(W43="n/a",1,0)))))</f>
        <v>0</v>
      </c>
      <c r="Y43" s="501"/>
      <c r="Z43" s="501"/>
      <c r="AA43" s="501"/>
      <c r="AB43" s="501"/>
      <c r="AC43" s="501"/>
      <c r="AD43" s="57"/>
      <c r="AE43" s="45"/>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row>
    <row r="44" spans="1:88" ht="39" customHeight="1" x14ac:dyDescent="0.25">
      <c r="A44" s="57"/>
      <c r="B44" s="92" t="s">
        <v>147</v>
      </c>
      <c r="C44" s="91"/>
      <c r="D44" s="91"/>
      <c r="E44" s="93"/>
      <c r="F44" s="91"/>
      <c r="G44" s="91"/>
      <c r="H44" s="91"/>
      <c r="I44" s="91"/>
      <c r="J44" s="91"/>
      <c r="K44" s="152"/>
      <c r="L44" s="152" t="s">
        <v>242</v>
      </c>
      <c r="M44" s="152"/>
      <c r="N44" s="152"/>
      <c r="O44" s="152" t="s">
        <v>242</v>
      </c>
      <c r="P44" s="152"/>
      <c r="Q44" s="152" t="s">
        <v>242</v>
      </c>
      <c r="R44" s="152"/>
      <c r="S44" s="152"/>
      <c r="T44" s="152"/>
      <c r="U44" s="153" t="s">
        <v>157</v>
      </c>
      <c r="V44" s="466" t="s">
        <v>332</v>
      </c>
      <c r="W44" s="120"/>
      <c r="X44" s="465">
        <f>+IF($W$39="no",1,(IF(+W44="complete",1,(IF(W44="n/a",1,0)))))</f>
        <v>0</v>
      </c>
      <c r="Y44" s="501"/>
      <c r="Z44" s="501"/>
      <c r="AA44" s="501"/>
      <c r="AB44" s="501"/>
      <c r="AC44" s="501"/>
      <c r="AD44" s="57"/>
      <c r="AE44" s="45"/>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row>
    <row r="45" spans="1:88" ht="47.25" x14ac:dyDescent="0.25">
      <c r="A45" s="57"/>
      <c r="B45" s="88" t="s">
        <v>200</v>
      </c>
      <c r="C45" s="91" t="s">
        <v>90</v>
      </c>
      <c r="D45" s="91"/>
      <c r="E45" s="93" t="s">
        <v>80</v>
      </c>
      <c r="F45" s="91"/>
      <c r="G45" s="93" t="s">
        <v>80</v>
      </c>
      <c r="H45" s="91"/>
      <c r="I45" s="91"/>
      <c r="J45" s="91"/>
      <c r="K45" s="152"/>
      <c r="L45" s="152" t="s">
        <v>242</v>
      </c>
      <c r="M45" s="152"/>
      <c r="N45" s="152"/>
      <c r="O45" s="152"/>
      <c r="P45" s="152"/>
      <c r="Q45" s="152" t="s">
        <v>242</v>
      </c>
      <c r="R45" s="152" t="s">
        <v>242</v>
      </c>
      <c r="S45" s="152"/>
      <c r="T45" s="152"/>
      <c r="U45" s="153" t="s">
        <v>155</v>
      </c>
      <c r="V45" s="89" t="s">
        <v>99</v>
      </c>
      <c r="W45" s="120"/>
      <c r="X45" s="465">
        <f>IF(OR(W45="no",W45="complete",(AND(W45="Yes",(NOT(ISBLANK(+Z45)))))),1,0)</f>
        <v>0</v>
      </c>
      <c r="Y45" s="634" t="str">
        <f>+IF(+W45="yes","Note patent info --&gt;    "," ")</f>
        <v xml:space="preserve"> </v>
      </c>
      <c r="Z45" s="635"/>
      <c r="AA45" s="635"/>
      <c r="AB45" s="636"/>
      <c r="AC45" s="500"/>
      <c r="AD45" s="57"/>
      <c r="AE45" s="45"/>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row>
    <row r="46" spans="1:88" ht="47.25" x14ac:dyDescent="0.25">
      <c r="A46" s="57"/>
      <c r="B46" s="88" t="s">
        <v>200</v>
      </c>
      <c r="C46" s="91" t="s">
        <v>90</v>
      </c>
      <c r="D46" s="91"/>
      <c r="E46" s="93" t="s">
        <v>80</v>
      </c>
      <c r="F46" s="91"/>
      <c r="G46" s="93" t="s">
        <v>80</v>
      </c>
      <c r="H46" s="93" t="s">
        <v>80</v>
      </c>
      <c r="I46" s="91"/>
      <c r="J46" s="91"/>
      <c r="K46" s="152"/>
      <c r="L46" s="152" t="s">
        <v>242</v>
      </c>
      <c r="M46" s="152" t="s">
        <v>242</v>
      </c>
      <c r="N46" s="152"/>
      <c r="O46" s="152"/>
      <c r="P46" s="152"/>
      <c r="Q46" s="152" t="s">
        <v>242</v>
      </c>
      <c r="R46" s="152"/>
      <c r="S46" s="152"/>
      <c r="T46" s="152"/>
      <c r="U46" s="153" t="s">
        <v>263</v>
      </c>
      <c r="V46" s="89" t="s">
        <v>100</v>
      </c>
      <c r="W46" s="120"/>
      <c r="X46" s="465">
        <f>IF(OR(W46="no",W46="complete",(AND(W46="Yes",(NOT(ISBLANK(+Z46)))))),1,0)</f>
        <v>0</v>
      </c>
      <c r="Y46" s="634"/>
      <c r="Z46" s="635"/>
      <c r="AA46" s="635"/>
      <c r="AB46" s="636"/>
      <c r="AC46" s="500"/>
      <c r="AD46" s="57"/>
      <c r="AE46" s="45"/>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row>
    <row r="47" spans="1:88" ht="47.25" x14ac:dyDescent="0.25">
      <c r="A47" s="57"/>
      <c r="B47" s="88" t="s">
        <v>200</v>
      </c>
      <c r="C47" s="91"/>
      <c r="D47" s="91"/>
      <c r="E47" s="93"/>
      <c r="F47" s="91"/>
      <c r="G47" s="93"/>
      <c r="H47" s="93"/>
      <c r="I47" s="91"/>
      <c r="J47" s="91"/>
      <c r="K47" s="152"/>
      <c r="L47" s="152"/>
      <c r="M47" s="152"/>
      <c r="N47" s="152"/>
      <c r="O47" s="152"/>
      <c r="P47" s="152"/>
      <c r="Q47" s="152"/>
      <c r="R47" s="152"/>
      <c r="S47" s="152"/>
      <c r="T47" s="152"/>
      <c r="U47" s="179" t="s">
        <v>264</v>
      </c>
      <c r="V47" s="89" t="s">
        <v>582</v>
      </c>
      <c r="W47" s="120"/>
      <c r="X47" s="465">
        <f>IF(OR(W47="no",W47="complete",(AND(W47="Yes",(NOT(ISBLANK(+Z47)))))),1,0)</f>
        <v>0</v>
      </c>
      <c r="Y47" s="634" t="str">
        <f>+IF(+W47="yes","Explain reportable result:  "," ")</f>
        <v xml:space="preserve"> </v>
      </c>
      <c r="Z47" s="635"/>
      <c r="AA47" s="635"/>
      <c r="AB47" s="636"/>
      <c r="AC47" s="500"/>
      <c r="AD47" s="57"/>
      <c r="AE47" s="45"/>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row>
    <row r="48" spans="1:88" ht="32.25" thickBot="1" x14ac:dyDescent="0.3">
      <c r="B48" s="88" t="s">
        <v>200</v>
      </c>
      <c r="C48" s="91"/>
      <c r="D48" s="91"/>
      <c r="E48" s="93"/>
      <c r="F48" s="91"/>
      <c r="G48" s="93"/>
      <c r="H48" s="93"/>
      <c r="I48" s="91"/>
      <c r="J48" s="91"/>
      <c r="K48" s="152"/>
      <c r="L48" s="152" t="s">
        <v>242</v>
      </c>
      <c r="M48" s="152" t="s">
        <v>242</v>
      </c>
      <c r="N48" s="152"/>
      <c r="O48" s="152"/>
      <c r="P48" s="152"/>
      <c r="Q48" s="152"/>
      <c r="R48" s="152"/>
      <c r="S48" s="152" t="s">
        <v>625</v>
      </c>
      <c r="T48" s="152"/>
      <c r="U48" s="153" t="s">
        <v>260</v>
      </c>
      <c r="V48" s="89" t="s">
        <v>593</v>
      </c>
      <c r="W48" s="133"/>
      <c r="X48" s="134">
        <f>IF(OR(W48="no",W48="complete",(AND(W48="Yes",(NOT(ISBLANK(+AA48)))))),1,0)</f>
        <v>0</v>
      </c>
      <c r="Y48" s="637" t="str">
        <f>+IF(+W48="yes","SOFT LIS to provide CODE, NAME, LOINC code and HIS order code of test being replaced --&gt;  "," ")</f>
        <v xml:space="preserve"> </v>
      </c>
      <c r="Z48" s="638"/>
      <c r="AA48" s="638"/>
      <c r="AB48" s="639"/>
      <c r="AC48" s="500"/>
      <c r="AD48" s="57"/>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row>
    <row r="49" spans="1:88" ht="9.75" customHeight="1" thickTop="1" thickBot="1" x14ac:dyDescent="0.3">
      <c r="A49" s="57"/>
      <c r="AD49" s="182"/>
      <c r="AE49" s="45"/>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row>
    <row r="50" spans="1:88" ht="45" customHeight="1" thickTop="1" x14ac:dyDescent="0.25">
      <c r="A50" s="57"/>
      <c r="B50" s="88"/>
      <c r="C50" s="91"/>
      <c r="D50" s="91"/>
      <c r="E50" s="91"/>
      <c r="F50" s="91"/>
      <c r="G50" s="91"/>
      <c r="H50" s="91"/>
      <c r="I50" s="91"/>
      <c r="J50" s="91"/>
      <c r="K50" s="157"/>
      <c r="L50" s="152"/>
      <c r="M50" s="152" t="s">
        <v>242</v>
      </c>
      <c r="N50" s="152" t="s">
        <v>242</v>
      </c>
      <c r="O50" s="157"/>
      <c r="P50" s="157"/>
      <c r="Q50" s="157"/>
      <c r="R50" s="157"/>
      <c r="S50" s="152" t="s">
        <v>625</v>
      </c>
      <c r="T50" s="157"/>
      <c r="U50" s="179" t="s">
        <v>594</v>
      </c>
      <c r="V50" s="596" t="s">
        <v>558</v>
      </c>
      <c r="W50" s="180"/>
      <c r="X50" s="181">
        <f>+IF(W50="N/A",1,(IF(+W50="Complete",1,0)))</f>
        <v>0</v>
      </c>
      <c r="Y50" s="586" t="s">
        <v>341</v>
      </c>
      <c r="Z50" s="586" t="s">
        <v>265</v>
      </c>
      <c r="AA50" s="586" t="s">
        <v>266</v>
      </c>
      <c r="AB50" s="586" t="s">
        <v>343</v>
      </c>
      <c r="AC50" s="587" t="s">
        <v>342</v>
      </c>
      <c r="AD50" s="57"/>
      <c r="AE50" s="45"/>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row>
    <row r="51" spans="1:88" ht="47.25" x14ac:dyDescent="0.25">
      <c r="A51" s="57"/>
      <c r="B51" s="88" t="s">
        <v>183</v>
      </c>
      <c r="C51" s="91"/>
      <c r="D51" s="91"/>
      <c r="E51" s="91"/>
      <c r="F51" s="91"/>
      <c r="G51" s="91"/>
      <c r="H51" s="91"/>
      <c r="I51" s="91"/>
      <c r="J51" s="91"/>
      <c r="K51" s="157"/>
      <c r="L51" s="152"/>
      <c r="M51" s="152" t="s">
        <v>242</v>
      </c>
      <c r="N51" s="152" t="s">
        <v>242</v>
      </c>
      <c r="O51" s="157"/>
      <c r="P51" s="157"/>
      <c r="Q51" s="157"/>
      <c r="R51" s="157"/>
      <c r="S51" s="152" t="s">
        <v>625</v>
      </c>
      <c r="T51" s="157"/>
      <c r="U51" s="179" t="s">
        <v>594</v>
      </c>
      <c r="V51" s="597" t="s">
        <v>584</v>
      </c>
      <c r="W51" s="183"/>
      <c r="X51" s="465">
        <f>IF(OR(W50="N/A",W50="complete",(AND(W50="Yes",(NOT(ISBLANK(+Y51)))))),1,0)</f>
        <v>0</v>
      </c>
      <c r="Y51" s="588"/>
      <c r="Z51" s="589"/>
      <c r="AA51" s="589"/>
      <c r="AB51" s="589"/>
      <c r="AC51" s="590"/>
      <c r="AD51" s="57"/>
      <c r="AE51" s="45"/>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row>
    <row r="52" spans="1:88" ht="48" customHeight="1" x14ac:dyDescent="0.25">
      <c r="A52" s="57"/>
      <c r="B52" s="88" t="s">
        <v>183</v>
      </c>
      <c r="C52" s="91"/>
      <c r="D52" s="91"/>
      <c r="E52" s="91"/>
      <c r="F52" s="91"/>
      <c r="G52" s="91"/>
      <c r="H52" s="91"/>
      <c r="I52" s="91"/>
      <c r="J52" s="91"/>
      <c r="K52" s="157"/>
      <c r="L52" s="152"/>
      <c r="M52" s="152" t="s">
        <v>242</v>
      </c>
      <c r="N52" s="152" t="s">
        <v>242</v>
      </c>
      <c r="O52" s="157"/>
      <c r="P52" s="157"/>
      <c r="Q52" s="157"/>
      <c r="R52" s="157"/>
      <c r="S52" s="152" t="s">
        <v>625</v>
      </c>
      <c r="T52" s="157"/>
      <c r="U52" s="179" t="s">
        <v>594</v>
      </c>
      <c r="V52" s="598" t="s">
        <v>236</v>
      </c>
      <c r="W52" s="184"/>
      <c r="X52" s="465">
        <f>IF(OR(W50="N/A",W50="complete",(AND(W50="Yes",(NOT(ISBLANK(+Y51)))))),1,0)</f>
        <v>0</v>
      </c>
      <c r="Y52" s="591"/>
      <c r="Z52" s="592"/>
      <c r="AA52" s="592"/>
      <c r="AB52" s="592"/>
      <c r="AC52" s="593"/>
      <c r="AD52" s="57"/>
      <c r="AE52" s="45"/>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row>
    <row r="53" spans="1:88" ht="45" customHeight="1" x14ac:dyDescent="0.25">
      <c r="A53" s="57"/>
      <c r="B53" s="88"/>
      <c r="C53" s="91"/>
      <c r="D53" s="91"/>
      <c r="E53" s="91"/>
      <c r="F53" s="91"/>
      <c r="G53" s="91"/>
      <c r="H53" s="91"/>
      <c r="I53" s="91"/>
      <c r="J53" s="91"/>
      <c r="K53" s="157"/>
      <c r="L53" s="152"/>
      <c r="M53" s="152" t="s">
        <v>242</v>
      </c>
      <c r="N53" s="152" t="s">
        <v>242</v>
      </c>
      <c r="O53" s="157"/>
      <c r="P53" s="157"/>
      <c r="Q53" s="157"/>
      <c r="R53" s="157"/>
      <c r="S53" s="152" t="s">
        <v>625</v>
      </c>
      <c r="T53" s="157"/>
      <c r="U53" s="179" t="s">
        <v>594</v>
      </c>
      <c r="V53" s="599" t="s">
        <v>557</v>
      </c>
      <c r="W53" s="120"/>
      <c r="X53" s="465">
        <f>+IF(W53="N/A",1,(IF(+W53="Complete",1,0)))</f>
        <v>0</v>
      </c>
      <c r="Y53" s="594" t="s">
        <v>77</v>
      </c>
      <c r="Z53" s="594" t="s">
        <v>93</v>
      </c>
      <c r="AA53" s="594" t="s">
        <v>76</v>
      </c>
      <c r="AB53" s="594"/>
      <c r="AC53" s="595"/>
      <c r="AD53" s="57"/>
      <c r="AE53" s="45"/>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row>
    <row r="54" spans="1:88" ht="48" thickBot="1" x14ac:dyDescent="0.3">
      <c r="A54" s="57"/>
      <c r="B54" s="88" t="s">
        <v>183</v>
      </c>
      <c r="C54" s="91"/>
      <c r="D54" s="91"/>
      <c r="E54" s="91"/>
      <c r="F54" s="91"/>
      <c r="G54" s="91"/>
      <c r="H54" s="91"/>
      <c r="I54" s="91"/>
      <c r="J54" s="91"/>
      <c r="K54" s="157"/>
      <c r="L54" s="152"/>
      <c r="M54" s="152" t="s">
        <v>242</v>
      </c>
      <c r="N54" s="152" t="s">
        <v>242</v>
      </c>
      <c r="O54" s="157"/>
      <c r="P54" s="157"/>
      <c r="Q54" s="157"/>
      <c r="R54" s="157"/>
      <c r="S54" s="152" t="s">
        <v>625</v>
      </c>
      <c r="T54" s="157"/>
      <c r="U54" s="179" t="s">
        <v>594</v>
      </c>
      <c r="V54" s="597" t="s">
        <v>344</v>
      </c>
      <c r="W54" s="183"/>
      <c r="X54" s="465">
        <f>IF(OR(W53="N/A",W53="complete",(AND(W53="Yes",(NOT(ISBLANK(+Y54)))))),1,0)</f>
        <v>0</v>
      </c>
      <c r="Y54" s="588"/>
      <c r="Z54" s="589"/>
      <c r="AA54" s="589"/>
      <c r="AB54" s="589"/>
      <c r="AC54" s="590"/>
      <c r="AD54" s="507"/>
      <c r="AE54" s="45"/>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row>
    <row r="55" spans="1:88" ht="55.5" customHeight="1" thickTop="1" thickBot="1" x14ac:dyDescent="0.3">
      <c r="A55" s="57"/>
      <c r="B55" s="88" t="s">
        <v>183</v>
      </c>
      <c r="C55" s="91"/>
      <c r="D55" s="91"/>
      <c r="E55" s="91"/>
      <c r="F55" s="91"/>
      <c r="G55" s="91"/>
      <c r="H55" s="91"/>
      <c r="I55" s="91"/>
      <c r="J55" s="91"/>
      <c r="K55" s="157"/>
      <c r="L55" s="152"/>
      <c r="M55" s="152" t="s">
        <v>242</v>
      </c>
      <c r="N55" s="152" t="s">
        <v>242</v>
      </c>
      <c r="O55" s="157"/>
      <c r="P55" s="157"/>
      <c r="Q55" s="157"/>
      <c r="R55" s="157"/>
      <c r="S55" s="152" t="s">
        <v>625</v>
      </c>
      <c r="T55" s="157"/>
      <c r="U55" s="179" t="s">
        <v>594</v>
      </c>
      <c r="V55" s="600" t="s">
        <v>236</v>
      </c>
      <c r="W55" s="185"/>
      <c r="X55" s="176">
        <f>IF(OR(W53="N/A",W53="complete",(AND(W53="Yes",(NOT(ISBLANK(+Y54)))))),1,0)</f>
        <v>0</v>
      </c>
      <c r="Y55" s="601"/>
      <c r="Z55" s="592"/>
      <c r="AA55" s="592"/>
      <c r="AB55" s="592"/>
      <c r="AC55" s="593"/>
      <c r="AD55" s="57"/>
      <c r="AE55" s="45"/>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row>
    <row r="56" spans="1:88" ht="48" thickTop="1" x14ac:dyDescent="0.25">
      <c r="A56" s="57"/>
      <c r="B56" s="88" t="s">
        <v>200</v>
      </c>
      <c r="C56" s="91" t="s">
        <v>89</v>
      </c>
      <c r="D56" s="91"/>
      <c r="E56" s="465" t="s">
        <v>82</v>
      </c>
      <c r="F56" s="465" t="s">
        <v>82</v>
      </c>
      <c r="G56" s="465" t="s">
        <v>82</v>
      </c>
      <c r="H56" s="465" t="s">
        <v>82</v>
      </c>
      <c r="I56" s="91"/>
      <c r="J56" s="91"/>
      <c r="K56" s="152"/>
      <c r="L56" s="152" t="s">
        <v>242</v>
      </c>
      <c r="M56" s="152" t="s">
        <v>242</v>
      </c>
      <c r="N56" s="152" t="s">
        <v>242</v>
      </c>
      <c r="O56" s="152"/>
      <c r="P56" s="152"/>
      <c r="Q56" s="152"/>
      <c r="R56" s="152"/>
      <c r="S56" s="152"/>
      <c r="T56" s="152"/>
      <c r="U56" s="153" t="s">
        <v>267</v>
      </c>
      <c r="V56" s="177" t="s">
        <v>560</v>
      </c>
      <c r="W56" s="133"/>
      <c r="X56" s="134">
        <f>IF(OR(W56="no",W56="complete",(AND(W56="Yes",(NOT(ISBLANK(+Z56)))))),1,0)</f>
        <v>0</v>
      </c>
      <c r="Y56" s="602" t="str">
        <f>+IF(+W56="yes","Enter Similar test name(s) :"," ")</f>
        <v xml:space="preserve"> </v>
      </c>
      <c r="Z56" s="716"/>
      <c r="AA56" s="717"/>
      <c r="AB56" s="717"/>
      <c r="AC56" s="717"/>
      <c r="AD56" s="57"/>
      <c r="AE56" s="45"/>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row>
    <row r="57" spans="1:88" ht="31.5" x14ac:dyDescent="0.25">
      <c r="A57" s="57"/>
      <c r="B57" s="88" t="s">
        <v>200</v>
      </c>
      <c r="C57" s="91" t="s">
        <v>90</v>
      </c>
      <c r="D57" s="91"/>
      <c r="E57" s="93" t="s">
        <v>80</v>
      </c>
      <c r="F57" s="91"/>
      <c r="G57" s="91"/>
      <c r="H57" s="93" t="s">
        <v>80</v>
      </c>
      <c r="I57" s="91"/>
      <c r="J57" s="91"/>
      <c r="K57" s="152"/>
      <c r="L57" s="152" t="s">
        <v>242</v>
      </c>
      <c r="M57" s="152" t="s">
        <v>242</v>
      </c>
      <c r="N57" s="152"/>
      <c r="O57" s="152"/>
      <c r="P57" s="152"/>
      <c r="Q57" s="152"/>
      <c r="R57" s="152"/>
      <c r="S57" s="152"/>
      <c r="T57" s="152"/>
      <c r="U57" s="153" t="s">
        <v>260</v>
      </c>
      <c r="V57" s="89" t="s">
        <v>98</v>
      </c>
      <c r="W57" s="120"/>
      <c r="X57" s="465">
        <f>IF(OR(W57="no",W57="complete",(AND(W57="Yes",(NOT(ISBLANK(+Z57)))))),1,0)</f>
        <v>0</v>
      </c>
      <c r="Y57" s="187" t="str">
        <f>+IF(+W57="yes","Enter POC Test information:"," ")</f>
        <v xml:space="preserve"> </v>
      </c>
      <c r="Z57" s="718"/>
      <c r="AA57" s="719"/>
      <c r="AB57" s="719"/>
      <c r="AC57" s="719"/>
      <c r="AD57" s="57"/>
      <c r="AE57" s="45"/>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row>
    <row r="58" spans="1:88" ht="30" customHeight="1" x14ac:dyDescent="0.25">
      <c r="A58" s="57"/>
      <c r="B58" s="88" t="s">
        <v>202</v>
      </c>
      <c r="C58" s="91" t="s">
        <v>90</v>
      </c>
      <c r="D58" s="91"/>
      <c r="E58" s="93" t="s">
        <v>80</v>
      </c>
      <c r="F58" s="93" t="s">
        <v>80</v>
      </c>
      <c r="G58" s="93" t="s">
        <v>80</v>
      </c>
      <c r="H58" s="93" t="s">
        <v>80</v>
      </c>
      <c r="I58" s="91"/>
      <c r="J58" s="93" t="s">
        <v>80</v>
      </c>
      <c r="K58" s="152"/>
      <c r="L58" s="152" t="s">
        <v>242</v>
      </c>
      <c r="M58" s="152" t="s">
        <v>242</v>
      </c>
      <c r="N58" s="152"/>
      <c r="O58" s="152" t="s">
        <v>242</v>
      </c>
      <c r="P58" s="152"/>
      <c r="Q58" s="152"/>
      <c r="R58" s="152"/>
      <c r="S58" s="152" t="s">
        <v>625</v>
      </c>
      <c r="T58" s="152"/>
      <c r="U58" s="153" t="s">
        <v>268</v>
      </c>
      <c r="V58" s="458" t="s">
        <v>237</v>
      </c>
      <c r="W58" s="120"/>
      <c r="X58" s="465">
        <f>IF(OR(W58="no",W58="complete",(AND(W58="Yes",(NOT(ISBLANK(+Z58)))))),1,0)</f>
        <v>0</v>
      </c>
      <c r="Y58" s="632" t="str">
        <f>IF(W58="yes","Email  Barbara.Shaub@beaumont.org.  Enter the date emailed", " ")</f>
        <v xml:space="preserve"> </v>
      </c>
      <c r="Z58" s="633"/>
      <c r="AA58" s="630"/>
      <c r="AB58" s="631"/>
      <c r="AC58" s="99"/>
      <c r="AD58" s="57"/>
      <c r="AE58" s="45"/>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row>
    <row r="59" spans="1:88" ht="48.75" customHeight="1" x14ac:dyDescent="0.25">
      <c r="A59" s="57"/>
      <c r="B59" s="92" t="s">
        <v>204</v>
      </c>
      <c r="C59" s="91"/>
      <c r="D59" s="91"/>
      <c r="E59" s="91"/>
      <c r="F59" s="91"/>
      <c r="G59" s="91"/>
      <c r="H59" s="91"/>
      <c r="I59" s="91"/>
      <c r="J59" s="91"/>
      <c r="K59" s="157"/>
      <c r="L59" s="152" t="s">
        <v>242</v>
      </c>
      <c r="M59" s="157"/>
      <c r="N59" s="157"/>
      <c r="O59" s="152" t="s">
        <v>242</v>
      </c>
      <c r="P59" s="157"/>
      <c r="Q59" s="157"/>
      <c r="R59" s="157"/>
      <c r="S59" s="157"/>
      <c r="T59" s="157"/>
      <c r="U59" s="154" t="s">
        <v>185</v>
      </c>
      <c r="V59" s="91" t="s">
        <v>559</v>
      </c>
      <c r="W59" s="120"/>
      <c r="X59" s="465">
        <f>IF(OR(W59="N/A",AND(W59="complete",(NOT(ISBLANK(+Y59))))),1,0)</f>
        <v>0</v>
      </c>
      <c r="Y59" s="720"/>
      <c r="Z59" s="721"/>
      <c r="AA59" s="721"/>
      <c r="AB59" s="721"/>
      <c r="AC59" s="721"/>
      <c r="AD59" s="57"/>
      <c r="AE59" s="45"/>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row>
    <row r="60" spans="1:88" ht="31.5" x14ac:dyDescent="0.25">
      <c r="A60" s="57"/>
      <c r="B60" s="92" t="s">
        <v>204</v>
      </c>
      <c r="C60" s="91"/>
      <c r="D60" s="91"/>
      <c r="E60" s="91"/>
      <c r="F60" s="91"/>
      <c r="G60" s="91"/>
      <c r="H60" s="91"/>
      <c r="I60" s="91"/>
      <c r="J60" s="91"/>
      <c r="K60" s="157"/>
      <c r="L60" s="152" t="s">
        <v>242</v>
      </c>
      <c r="M60" s="157"/>
      <c r="N60" s="157"/>
      <c r="O60" s="152" t="s">
        <v>242</v>
      </c>
      <c r="P60" s="157"/>
      <c r="Q60" s="157"/>
      <c r="R60" s="157"/>
      <c r="S60" s="152" t="s">
        <v>625</v>
      </c>
      <c r="T60" s="157"/>
      <c r="U60" s="154" t="s">
        <v>185</v>
      </c>
      <c r="V60" s="89" t="s">
        <v>595</v>
      </c>
      <c r="W60" s="120"/>
      <c r="X60" s="465">
        <f>IF(OR(W60="N/A",AND(W60="complete",X59=1,X61=1)),1,0)</f>
        <v>0</v>
      </c>
      <c r="Y60" s="112"/>
      <c r="Z60" s="475"/>
      <c r="AA60" s="475"/>
      <c r="AB60" s="475"/>
      <c r="AC60" s="475"/>
      <c r="AD60" s="57"/>
      <c r="AE60" s="45"/>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row>
    <row r="61" spans="1:88" ht="47.25" x14ac:dyDescent="0.25">
      <c r="A61" s="57"/>
      <c r="B61" s="88" t="s">
        <v>202</v>
      </c>
      <c r="C61" s="91" t="s">
        <v>90</v>
      </c>
      <c r="D61" s="91"/>
      <c r="E61" s="93" t="s">
        <v>80</v>
      </c>
      <c r="F61" s="93" t="s">
        <v>80</v>
      </c>
      <c r="G61" s="93" t="s">
        <v>80</v>
      </c>
      <c r="H61" s="93" t="s">
        <v>80</v>
      </c>
      <c r="I61" s="91"/>
      <c r="J61" s="91"/>
      <c r="K61" s="152"/>
      <c r="L61" s="152" t="s">
        <v>242</v>
      </c>
      <c r="M61" s="152"/>
      <c r="N61" s="152"/>
      <c r="O61" s="152" t="s">
        <v>242</v>
      </c>
      <c r="P61" s="152"/>
      <c r="Q61" s="152"/>
      <c r="R61" s="152"/>
      <c r="S61" s="152"/>
      <c r="T61" s="152"/>
      <c r="U61" s="153" t="s">
        <v>158</v>
      </c>
      <c r="V61" s="89" t="s">
        <v>345</v>
      </c>
      <c r="W61" s="120"/>
      <c r="X61" s="465">
        <f>IF(OR(W61="N/A",W61="complete",(AND(W61="Yes",(NOT(ISBLANK(+Z61)))))),1,0)</f>
        <v>0</v>
      </c>
      <c r="Y61" s="720"/>
      <c r="Z61" s="721"/>
      <c r="AA61" s="721"/>
      <c r="AB61" s="721"/>
      <c r="AC61" s="721"/>
      <c r="AD61" s="57"/>
      <c r="AE61" s="45"/>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row>
    <row r="62" spans="1:88" ht="31.5" x14ac:dyDescent="0.25">
      <c r="A62" s="57"/>
      <c r="B62" s="88" t="s">
        <v>203</v>
      </c>
      <c r="C62" s="91"/>
      <c r="D62" s="91"/>
      <c r="E62" s="93"/>
      <c r="F62" s="91"/>
      <c r="G62" s="91"/>
      <c r="H62" s="93"/>
      <c r="I62" s="91"/>
      <c r="J62" s="91"/>
      <c r="K62" s="152"/>
      <c r="L62" s="152" t="s">
        <v>242</v>
      </c>
      <c r="M62" s="152" t="s">
        <v>242</v>
      </c>
      <c r="N62" s="152" t="s">
        <v>242</v>
      </c>
      <c r="O62" s="152"/>
      <c r="P62" s="152" t="s">
        <v>242</v>
      </c>
      <c r="Q62" s="152"/>
      <c r="R62" s="152"/>
      <c r="S62" s="152"/>
      <c r="T62" s="152" t="s">
        <v>242</v>
      </c>
      <c r="U62" s="153" t="s">
        <v>346</v>
      </c>
      <c r="V62" s="186" t="s">
        <v>347</v>
      </c>
      <c r="W62" s="120"/>
      <c r="X62" s="465">
        <f>IF(OR(W62="N/A",W62="complete",(AND(W62="Yes",(NOT(ISBLANK(+Z62)))))),1,0)</f>
        <v>0</v>
      </c>
      <c r="Y62" s="720"/>
      <c r="Z62" s="721"/>
      <c r="AA62" s="721"/>
      <c r="AB62" s="721"/>
      <c r="AC62" s="721"/>
      <c r="AD62" s="57"/>
      <c r="AE62" s="45"/>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row>
    <row r="63" spans="1:88" ht="31.5" x14ac:dyDescent="0.25">
      <c r="A63" s="57"/>
      <c r="B63" s="88" t="s">
        <v>203</v>
      </c>
      <c r="C63" s="91"/>
      <c r="D63" s="91"/>
      <c r="E63" s="93"/>
      <c r="F63" s="91"/>
      <c r="G63" s="91"/>
      <c r="H63" s="93"/>
      <c r="I63" s="91"/>
      <c r="J63" s="91"/>
      <c r="K63" s="152"/>
      <c r="L63" s="152"/>
      <c r="M63" s="152" t="s">
        <v>242</v>
      </c>
      <c r="N63" s="152" t="s">
        <v>242</v>
      </c>
      <c r="O63" s="152"/>
      <c r="P63" s="152" t="s">
        <v>242</v>
      </c>
      <c r="Q63" s="152"/>
      <c r="R63" s="152"/>
      <c r="S63" s="152" t="s">
        <v>625</v>
      </c>
      <c r="T63" s="152"/>
      <c r="U63" s="153" t="s">
        <v>245</v>
      </c>
      <c r="V63" s="603" t="s">
        <v>186</v>
      </c>
      <c r="W63" s="120"/>
      <c r="X63" s="465">
        <f>IF(OR(W63="N/A",W63="complete",(AND(W63="Yes",(NOT(ISBLANK(+Z63)))))),1,0)</f>
        <v>0</v>
      </c>
      <c r="Y63" s="714"/>
      <c r="Z63" s="715"/>
      <c r="AA63" s="715"/>
      <c r="AB63" s="715"/>
      <c r="AC63" s="715"/>
      <c r="AD63" s="57"/>
      <c r="AE63" s="45"/>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row>
    <row r="64" spans="1:88" ht="48" customHeight="1" thickBot="1" x14ac:dyDescent="0.3">
      <c r="A64" s="57"/>
      <c r="B64" s="88" t="s">
        <v>203</v>
      </c>
      <c r="C64" s="91" t="s">
        <v>90</v>
      </c>
      <c r="D64" s="91"/>
      <c r="E64" s="93" t="s">
        <v>80</v>
      </c>
      <c r="F64" s="91"/>
      <c r="G64" s="93" t="s">
        <v>80</v>
      </c>
      <c r="H64" s="93" t="s">
        <v>80</v>
      </c>
      <c r="I64" s="91"/>
      <c r="J64" s="93" t="s">
        <v>80</v>
      </c>
      <c r="K64" s="157"/>
      <c r="L64" s="152" t="s">
        <v>242</v>
      </c>
      <c r="M64" s="157"/>
      <c r="N64" s="157"/>
      <c r="O64" s="157"/>
      <c r="P64" s="157"/>
      <c r="Q64" s="157"/>
      <c r="R64" s="157"/>
      <c r="S64" s="157"/>
      <c r="T64" s="157"/>
      <c r="U64" s="190" t="s">
        <v>164</v>
      </c>
      <c r="V64" s="191" t="s">
        <v>191</v>
      </c>
      <c r="W64" s="192"/>
      <c r="X64" s="193">
        <f>IF(OR(W64="N/A",W64="complete",(AND(W64="Yes",(NOT(ISBLANK(+Z64)))))),1,0)</f>
        <v>0</v>
      </c>
      <c r="Y64" s="709"/>
      <c r="Z64" s="710"/>
      <c r="AA64" s="710"/>
      <c r="AB64" s="710"/>
      <c r="AC64" s="711"/>
      <c r="AD64" s="57"/>
      <c r="AE64" s="45"/>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row>
    <row r="65" spans="1:88" ht="44.25" customHeight="1" thickTop="1" x14ac:dyDescent="0.25">
      <c r="A65" s="57"/>
      <c r="B65" s="92" t="s">
        <v>201</v>
      </c>
      <c r="C65" s="91" t="s">
        <v>89</v>
      </c>
      <c r="D65" s="91"/>
      <c r="E65" s="93" t="s">
        <v>80</v>
      </c>
      <c r="F65" s="93" t="s">
        <v>80</v>
      </c>
      <c r="G65" s="93" t="s">
        <v>80</v>
      </c>
      <c r="H65" s="93" t="s">
        <v>80</v>
      </c>
      <c r="I65" s="91"/>
      <c r="J65" s="93" t="s">
        <v>80</v>
      </c>
      <c r="K65" s="157"/>
      <c r="L65" s="152" t="s">
        <v>242</v>
      </c>
      <c r="M65" s="157"/>
      <c r="N65" s="157"/>
      <c r="O65" s="157"/>
      <c r="P65" s="157"/>
      <c r="Q65" s="157"/>
      <c r="R65" s="157"/>
      <c r="S65" s="157"/>
      <c r="T65" s="157"/>
      <c r="U65" s="188" t="s">
        <v>89</v>
      </c>
      <c r="V65" s="189" t="s">
        <v>188</v>
      </c>
      <c r="W65" s="133"/>
      <c r="X65" s="134">
        <f>+IF(W65="N/A",1,(IF(+W65="Complete",1,0)))</f>
        <v>0</v>
      </c>
      <c r="Y65" s="178" t="s">
        <v>181</v>
      </c>
      <c r="Z65" s="733" t="s">
        <v>641</v>
      </c>
      <c r="AA65" s="734"/>
      <c r="AB65" s="734"/>
      <c r="AC65" s="734"/>
      <c r="AD65" s="57"/>
      <c r="AE65" s="45"/>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row>
    <row r="66" spans="1:88" ht="45.75" customHeight="1" x14ac:dyDescent="0.25">
      <c r="A66" s="57"/>
      <c r="B66" s="92" t="s">
        <v>201</v>
      </c>
      <c r="C66" s="91"/>
      <c r="D66" s="91"/>
      <c r="E66" s="93"/>
      <c r="F66" s="91"/>
      <c r="G66" s="93"/>
      <c r="H66" s="93"/>
      <c r="I66" s="91"/>
      <c r="J66" s="93"/>
      <c r="K66" s="157"/>
      <c r="L66" s="152" t="s">
        <v>242</v>
      </c>
      <c r="M66" s="157"/>
      <c r="N66" s="157"/>
      <c r="O66" s="157"/>
      <c r="P66" s="157"/>
      <c r="Q66" s="157"/>
      <c r="R66" s="157"/>
      <c r="S66" s="157"/>
      <c r="T66" s="157"/>
      <c r="U66" s="154" t="s">
        <v>89</v>
      </c>
      <c r="V66" s="89" t="s">
        <v>199</v>
      </c>
      <c r="W66" s="120"/>
      <c r="X66" s="465">
        <f>+IF(W65="N/A",1,(IF(+W65="Complete",1,0)))</f>
        <v>0</v>
      </c>
      <c r="Y66" s="94" t="s">
        <v>192</v>
      </c>
      <c r="Z66" s="735"/>
      <c r="AA66" s="736"/>
      <c r="AB66" s="736"/>
      <c r="AC66" s="736"/>
      <c r="AD66" s="57"/>
      <c r="AE66" s="45"/>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row>
    <row r="67" spans="1:88" ht="44.25" customHeight="1" x14ac:dyDescent="0.25">
      <c r="A67" s="57"/>
      <c r="B67" s="92" t="s">
        <v>149</v>
      </c>
      <c r="C67" s="91"/>
      <c r="D67" s="91"/>
      <c r="E67" s="93"/>
      <c r="F67" s="93"/>
      <c r="G67" s="93"/>
      <c r="H67" s="93"/>
      <c r="I67" s="93"/>
      <c r="J67" s="93"/>
      <c r="K67" s="157"/>
      <c r="L67" s="152" t="s">
        <v>242</v>
      </c>
      <c r="M67" s="152" t="s">
        <v>242</v>
      </c>
      <c r="N67" s="152" t="s">
        <v>242</v>
      </c>
      <c r="O67" s="157"/>
      <c r="P67" s="157"/>
      <c r="Q67" s="157"/>
      <c r="R67" s="157"/>
      <c r="S67" s="157"/>
      <c r="T67" s="157"/>
      <c r="U67" s="153" t="s">
        <v>267</v>
      </c>
      <c r="V67" s="100"/>
      <c r="W67" s="122"/>
      <c r="X67" s="101"/>
      <c r="Y67" s="604" t="s">
        <v>269</v>
      </c>
      <c r="Z67" s="604" t="s">
        <v>270</v>
      </c>
      <c r="AA67" s="604" t="s">
        <v>172</v>
      </c>
      <c r="AB67" s="604" t="s">
        <v>596</v>
      </c>
      <c r="AC67" s="604" t="s">
        <v>597</v>
      </c>
      <c r="AD67" s="57"/>
      <c r="AE67" s="45"/>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row>
    <row r="68" spans="1:88" ht="54" customHeight="1" x14ac:dyDescent="0.25">
      <c r="A68" s="57"/>
      <c r="B68" s="92" t="s">
        <v>149</v>
      </c>
      <c r="C68" s="91"/>
      <c r="D68" s="91"/>
      <c r="E68" s="93"/>
      <c r="F68" s="93"/>
      <c r="G68" s="93"/>
      <c r="H68" s="93"/>
      <c r="I68" s="93"/>
      <c r="J68" s="93"/>
      <c r="K68" s="157"/>
      <c r="L68" s="152"/>
      <c r="M68" s="152" t="s">
        <v>242</v>
      </c>
      <c r="N68" s="152" t="s">
        <v>242</v>
      </c>
      <c r="O68" s="157"/>
      <c r="P68" s="157"/>
      <c r="Q68" s="157"/>
      <c r="R68" s="157"/>
      <c r="S68" s="157"/>
      <c r="T68" s="157"/>
      <c r="U68" s="153" t="s">
        <v>598</v>
      </c>
      <c r="V68" s="466" t="s">
        <v>271</v>
      </c>
      <c r="W68" s="120"/>
      <c r="X68" s="465">
        <f>+IF(W68="N/A",1,(IF(+W68="Complete",1,0)))</f>
        <v>0</v>
      </c>
      <c r="Y68" s="509"/>
      <c r="Z68" s="510"/>
      <c r="AA68" s="511"/>
      <c r="AB68" s="103">
        <f>+Z4</f>
        <v>0</v>
      </c>
      <c r="AC68" s="512">
        <f>+Z5</f>
        <v>0</v>
      </c>
      <c r="AD68" s="57"/>
      <c r="AE68" s="45"/>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row>
    <row r="69" spans="1:88" ht="31.5" x14ac:dyDescent="0.25">
      <c r="A69" s="57"/>
      <c r="B69" s="92" t="s">
        <v>149</v>
      </c>
      <c r="C69" s="91"/>
      <c r="D69" s="91"/>
      <c r="E69" s="93"/>
      <c r="F69" s="93"/>
      <c r="G69" s="93"/>
      <c r="H69" s="93"/>
      <c r="I69" s="93"/>
      <c r="J69" s="93"/>
      <c r="K69" s="157"/>
      <c r="L69" s="152"/>
      <c r="M69" s="152" t="s">
        <v>242</v>
      </c>
      <c r="N69" s="152" t="s">
        <v>242</v>
      </c>
      <c r="O69" s="157"/>
      <c r="P69" s="157"/>
      <c r="Q69" s="157"/>
      <c r="R69" s="157"/>
      <c r="S69" s="157"/>
      <c r="T69" s="157"/>
      <c r="U69" s="153" t="s">
        <v>598</v>
      </c>
      <c r="V69" s="466" t="s">
        <v>206</v>
      </c>
      <c r="W69" s="120"/>
      <c r="X69" s="465">
        <f>IF(OR(W69="N/A",W69="complete",(AND(W69="Yes",(NOT(ISBLANK(+Y69)))))),1,0)</f>
        <v>0</v>
      </c>
      <c r="Y69" s="513"/>
      <c r="Z69" s="514"/>
      <c r="AA69" s="514"/>
      <c r="AB69" s="515"/>
      <c r="AC69" s="516"/>
      <c r="AD69" s="57"/>
      <c r="AE69" s="45"/>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row>
    <row r="70" spans="1:88" ht="94.5" x14ac:dyDescent="0.25">
      <c r="A70" s="57"/>
      <c r="B70" s="92" t="s">
        <v>149</v>
      </c>
      <c r="C70" s="91"/>
      <c r="D70" s="91"/>
      <c r="E70" s="93"/>
      <c r="F70" s="93"/>
      <c r="G70" s="93"/>
      <c r="H70" s="93"/>
      <c r="I70" s="93"/>
      <c r="J70" s="93"/>
      <c r="K70" s="157"/>
      <c r="L70" s="152" t="s">
        <v>242</v>
      </c>
      <c r="M70" s="152" t="s">
        <v>242</v>
      </c>
      <c r="N70" s="152" t="s">
        <v>242</v>
      </c>
      <c r="O70" s="157"/>
      <c r="P70" s="157"/>
      <c r="Q70" s="157"/>
      <c r="R70" s="157"/>
      <c r="S70" s="152" t="s">
        <v>625</v>
      </c>
      <c r="T70" s="157"/>
      <c r="U70" s="153" t="s">
        <v>267</v>
      </c>
      <c r="V70" s="96" t="s">
        <v>150</v>
      </c>
      <c r="W70" s="120"/>
      <c r="X70" s="465">
        <f>+IF(W70="N/A",1,(IF(+W70="Complete",1,0)))</f>
        <v>0</v>
      </c>
      <c r="Y70" s="604" t="s">
        <v>588</v>
      </c>
      <c r="Z70" s="604" t="s">
        <v>589</v>
      </c>
      <c r="AA70" s="604" t="s">
        <v>590</v>
      </c>
      <c r="AB70" s="604" t="s">
        <v>165</v>
      </c>
      <c r="AC70" s="604" t="s">
        <v>162</v>
      </c>
      <c r="AD70" s="57"/>
      <c r="AE70" s="45"/>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row>
    <row r="71" spans="1:88" ht="43.5" customHeight="1" x14ac:dyDescent="0.25">
      <c r="A71" s="57"/>
      <c r="B71" s="92" t="s">
        <v>149</v>
      </c>
      <c r="C71" s="91"/>
      <c r="D71" s="91"/>
      <c r="E71" s="93"/>
      <c r="F71" s="93"/>
      <c r="G71" s="93"/>
      <c r="H71" s="93"/>
      <c r="I71" s="93"/>
      <c r="J71" s="93"/>
      <c r="K71" s="157"/>
      <c r="L71" s="152"/>
      <c r="M71" s="152" t="s">
        <v>242</v>
      </c>
      <c r="N71" s="152" t="s">
        <v>242</v>
      </c>
      <c r="O71" s="157"/>
      <c r="P71" s="157"/>
      <c r="Q71" s="157"/>
      <c r="R71" s="157"/>
      <c r="S71" s="152" t="s">
        <v>625</v>
      </c>
      <c r="T71" s="157"/>
      <c r="U71" s="153" t="s">
        <v>598</v>
      </c>
      <c r="V71" s="466" t="s">
        <v>118</v>
      </c>
      <c r="W71" s="120"/>
      <c r="X71" s="465">
        <f>+IF(W70="N/A",1,(IF(+W70="Complete",1,0)))</f>
        <v>0</v>
      </c>
      <c r="Y71" s="517"/>
      <c r="Z71" s="518"/>
      <c r="AA71" s="518"/>
      <c r="AB71" s="519"/>
      <c r="AC71" s="520"/>
      <c r="AD71" s="57"/>
      <c r="AE71" s="45"/>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row>
    <row r="72" spans="1:88" ht="43.5" customHeight="1" x14ac:dyDescent="0.25">
      <c r="A72" s="57"/>
      <c r="B72" s="92" t="s">
        <v>149</v>
      </c>
      <c r="C72" s="91"/>
      <c r="D72" s="91"/>
      <c r="E72" s="93"/>
      <c r="F72" s="93"/>
      <c r="G72" s="93"/>
      <c r="H72" s="93"/>
      <c r="I72" s="93"/>
      <c r="J72" s="93"/>
      <c r="K72" s="157"/>
      <c r="L72" s="152"/>
      <c r="M72" s="152" t="s">
        <v>242</v>
      </c>
      <c r="N72" s="152" t="s">
        <v>242</v>
      </c>
      <c r="O72" s="157"/>
      <c r="P72" s="157"/>
      <c r="Q72" s="157"/>
      <c r="R72" s="157"/>
      <c r="S72" s="152" t="s">
        <v>625</v>
      </c>
      <c r="T72" s="157"/>
      <c r="U72" s="153" t="s">
        <v>598</v>
      </c>
      <c r="V72" s="466" t="s">
        <v>119</v>
      </c>
      <c r="W72" s="120"/>
      <c r="X72" s="465">
        <f>+IF(W70="N/A",1,(IF(+W70="Complete",1,0)))</f>
        <v>0</v>
      </c>
      <c r="Y72" s="521"/>
      <c r="Z72" s="522"/>
      <c r="AA72" s="522"/>
      <c r="AB72" s="523"/>
      <c r="AC72" s="524"/>
      <c r="AD72" s="57"/>
      <c r="AE72" s="45"/>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row>
    <row r="73" spans="1:88" ht="43.5" customHeight="1" x14ac:dyDescent="0.25">
      <c r="A73" s="57"/>
      <c r="B73" s="92" t="s">
        <v>149</v>
      </c>
      <c r="C73" s="91"/>
      <c r="D73" s="91"/>
      <c r="E73" s="93"/>
      <c r="F73" s="93"/>
      <c r="G73" s="93"/>
      <c r="H73" s="93"/>
      <c r="I73" s="93"/>
      <c r="J73" s="93"/>
      <c r="K73" s="157"/>
      <c r="L73" s="152"/>
      <c r="M73" s="152" t="s">
        <v>242</v>
      </c>
      <c r="N73" s="152" t="s">
        <v>242</v>
      </c>
      <c r="O73" s="157"/>
      <c r="P73" s="157"/>
      <c r="Q73" s="157"/>
      <c r="R73" s="157"/>
      <c r="S73" s="152" t="s">
        <v>625</v>
      </c>
      <c r="T73" s="157"/>
      <c r="U73" s="153" t="s">
        <v>598</v>
      </c>
      <c r="V73" s="466" t="s">
        <v>120</v>
      </c>
      <c r="W73" s="120"/>
      <c r="X73" s="465">
        <f>+IF(W70="N/A",1,(IF(+W70="Complete",1,0)))</f>
        <v>0</v>
      </c>
      <c r="Y73" s="521"/>
      <c r="Z73" s="522"/>
      <c r="AA73" s="522"/>
      <c r="AB73" s="523"/>
      <c r="AC73" s="524"/>
      <c r="AD73" s="57"/>
      <c r="AE73" s="45"/>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row>
    <row r="74" spans="1:88" ht="43.5" customHeight="1" x14ac:dyDescent="0.25">
      <c r="A74" s="57"/>
      <c r="B74" s="92" t="s">
        <v>149</v>
      </c>
      <c r="C74" s="91"/>
      <c r="D74" s="91"/>
      <c r="E74" s="93"/>
      <c r="F74" s="93"/>
      <c r="G74" s="93"/>
      <c r="H74" s="93"/>
      <c r="I74" s="93"/>
      <c r="J74" s="93"/>
      <c r="K74" s="157"/>
      <c r="L74" s="152"/>
      <c r="M74" s="152" t="s">
        <v>242</v>
      </c>
      <c r="N74" s="152" t="s">
        <v>242</v>
      </c>
      <c r="O74" s="157"/>
      <c r="P74" s="157"/>
      <c r="Q74" s="157"/>
      <c r="R74" s="157"/>
      <c r="S74" s="152" t="s">
        <v>625</v>
      </c>
      <c r="T74" s="157"/>
      <c r="U74" s="153" t="s">
        <v>598</v>
      </c>
      <c r="V74" s="466" t="s">
        <v>121</v>
      </c>
      <c r="W74" s="120"/>
      <c r="X74" s="465">
        <f>+IF(W70="N/A",1,(IF(+W70="Complete",1,0)))</f>
        <v>0</v>
      </c>
      <c r="Y74" s="521"/>
      <c r="Z74" s="522"/>
      <c r="AA74" s="522"/>
      <c r="AB74" s="523"/>
      <c r="AC74" s="524"/>
      <c r="AD74" s="57"/>
      <c r="AE74" s="45"/>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row>
    <row r="75" spans="1:88" ht="43.5" customHeight="1" x14ac:dyDescent="0.25">
      <c r="A75" s="57"/>
      <c r="B75" s="92" t="s">
        <v>149</v>
      </c>
      <c r="C75" s="91"/>
      <c r="D75" s="91"/>
      <c r="E75" s="93"/>
      <c r="F75" s="93"/>
      <c r="G75" s="93"/>
      <c r="H75" s="93"/>
      <c r="I75" s="93"/>
      <c r="J75" s="93"/>
      <c r="K75" s="157"/>
      <c r="L75" s="152"/>
      <c r="M75" s="152" t="s">
        <v>242</v>
      </c>
      <c r="N75" s="152" t="s">
        <v>242</v>
      </c>
      <c r="O75" s="157"/>
      <c r="P75" s="157"/>
      <c r="Q75" s="157"/>
      <c r="R75" s="157"/>
      <c r="S75" s="152" t="s">
        <v>625</v>
      </c>
      <c r="T75" s="157"/>
      <c r="U75" s="153" t="s">
        <v>598</v>
      </c>
      <c r="V75" s="466" t="s">
        <v>122</v>
      </c>
      <c r="W75" s="120"/>
      <c r="X75" s="465">
        <f>+IF(W70="N/A",1,(IF(+W70="Complete",1,0)))</f>
        <v>0</v>
      </c>
      <c r="Y75" s="521"/>
      <c r="Z75" s="522"/>
      <c r="AA75" s="522"/>
      <c r="AB75" s="523"/>
      <c r="AC75" s="524"/>
      <c r="AD75" s="57"/>
      <c r="AE75" s="45"/>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row>
    <row r="76" spans="1:88" ht="43.5" customHeight="1" x14ac:dyDescent="0.25">
      <c r="A76" s="57"/>
      <c r="B76" s="92" t="s">
        <v>149</v>
      </c>
      <c r="C76" s="91"/>
      <c r="D76" s="91"/>
      <c r="E76" s="93"/>
      <c r="F76" s="93"/>
      <c r="G76" s="93"/>
      <c r="H76" s="93"/>
      <c r="I76" s="93"/>
      <c r="J76" s="93"/>
      <c r="K76" s="157"/>
      <c r="L76" s="152"/>
      <c r="M76" s="152" t="s">
        <v>242</v>
      </c>
      <c r="N76" s="152" t="s">
        <v>242</v>
      </c>
      <c r="O76" s="157"/>
      <c r="P76" s="157"/>
      <c r="Q76" s="157"/>
      <c r="R76" s="157"/>
      <c r="S76" s="152" t="s">
        <v>625</v>
      </c>
      <c r="T76" s="157"/>
      <c r="U76" s="153" t="s">
        <v>598</v>
      </c>
      <c r="V76" s="466" t="s">
        <v>125</v>
      </c>
      <c r="W76" s="120"/>
      <c r="X76" s="465">
        <f>+IF(W70="N/A",1,(IF(+W70="Complete",1,0)))</f>
        <v>0</v>
      </c>
      <c r="Y76" s="521"/>
      <c r="Z76" s="522"/>
      <c r="AA76" s="522"/>
      <c r="AB76" s="523"/>
      <c r="AC76" s="524"/>
      <c r="AD76" s="57"/>
      <c r="AE76" s="45"/>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row>
    <row r="77" spans="1:88" ht="43.5" customHeight="1" x14ac:dyDescent="0.25">
      <c r="A77" s="57"/>
      <c r="B77" s="92" t="s">
        <v>149</v>
      </c>
      <c r="C77" s="91"/>
      <c r="D77" s="91"/>
      <c r="E77" s="93"/>
      <c r="F77" s="93"/>
      <c r="G77" s="93"/>
      <c r="H77" s="93"/>
      <c r="I77" s="93"/>
      <c r="J77" s="93"/>
      <c r="K77" s="157"/>
      <c r="L77" s="152"/>
      <c r="M77" s="152" t="s">
        <v>242</v>
      </c>
      <c r="N77" s="152" t="s">
        <v>242</v>
      </c>
      <c r="O77" s="157"/>
      <c r="P77" s="157"/>
      <c r="Q77" s="157"/>
      <c r="R77" s="157"/>
      <c r="S77" s="152" t="s">
        <v>625</v>
      </c>
      <c r="T77" s="157"/>
      <c r="U77" s="153" t="s">
        <v>598</v>
      </c>
      <c r="V77" s="466" t="s">
        <v>127</v>
      </c>
      <c r="W77" s="120"/>
      <c r="X77" s="465">
        <f>+IF(W70="N/A",1,(IF(+W70="Complete",1,0)))</f>
        <v>0</v>
      </c>
      <c r="Y77" s="521"/>
      <c r="Z77" s="522"/>
      <c r="AA77" s="522"/>
      <c r="AB77" s="523"/>
      <c r="AC77" s="524"/>
      <c r="AD77" s="57"/>
      <c r="AE77" s="45"/>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row>
    <row r="78" spans="1:88" ht="43.5" customHeight="1" x14ac:dyDescent="0.25">
      <c r="A78" s="57"/>
      <c r="B78" s="92" t="s">
        <v>149</v>
      </c>
      <c r="C78" s="91"/>
      <c r="D78" s="91"/>
      <c r="E78" s="93"/>
      <c r="F78" s="93"/>
      <c r="G78" s="93"/>
      <c r="H78" s="93"/>
      <c r="I78" s="93"/>
      <c r="J78" s="93"/>
      <c r="K78" s="157"/>
      <c r="L78" s="152"/>
      <c r="M78" s="152" t="s">
        <v>242</v>
      </c>
      <c r="N78" s="152" t="s">
        <v>242</v>
      </c>
      <c r="O78" s="157"/>
      <c r="P78" s="157"/>
      <c r="Q78" s="157"/>
      <c r="R78" s="157"/>
      <c r="S78" s="152" t="s">
        <v>625</v>
      </c>
      <c r="T78" s="157"/>
      <c r="U78" s="153" t="s">
        <v>598</v>
      </c>
      <c r="V78" s="466" t="s">
        <v>195</v>
      </c>
      <c r="W78" s="120"/>
      <c r="X78" s="465">
        <f>+IF(W70="N/A",1,(IF(+W70="Complete",1,0)))</f>
        <v>0</v>
      </c>
      <c r="Y78" s="525"/>
      <c r="Z78" s="526"/>
      <c r="AA78" s="526"/>
      <c r="AB78" s="527"/>
      <c r="AC78" s="528"/>
      <c r="AD78" s="57"/>
      <c r="AE78" s="45"/>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row>
    <row r="79" spans="1:88" ht="43.5" customHeight="1" x14ac:dyDescent="0.25">
      <c r="A79" s="57"/>
      <c r="B79" s="92" t="s">
        <v>149</v>
      </c>
      <c r="C79" s="91"/>
      <c r="D79" s="91"/>
      <c r="E79" s="93"/>
      <c r="F79" s="93"/>
      <c r="G79" s="93"/>
      <c r="H79" s="93"/>
      <c r="I79" s="93"/>
      <c r="J79" s="93"/>
      <c r="K79" s="157"/>
      <c r="L79" s="152" t="s">
        <v>242</v>
      </c>
      <c r="M79" s="152" t="s">
        <v>242</v>
      </c>
      <c r="N79" s="152" t="s">
        <v>242</v>
      </c>
      <c r="O79" s="157"/>
      <c r="P79" s="157"/>
      <c r="Q79" s="157"/>
      <c r="R79" s="157"/>
      <c r="S79" s="157"/>
      <c r="T79" s="157"/>
      <c r="U79" s="153" t="s">
        <v>267</v>
      </c>
      <c r="V79" s="466" t="s">
        <v>567</v>
      </c>
      <c r="W79" s="120"/>
      <c r="X79" s="465">
        <f>+IF(W79="N/A",1,(IF(+W79="Complete",1,0)))</f>
        <v>0</v>
      </c>
      <c r="Y79" s="94" t="s">
        <v>568</v>
      </c>
      <c r="Z79" s="94" t="s">
        <v>569</v>
      </c>
      <c r="AA79" s="94" t="s">
        <v>570</v>
      </c>
      <c r="AB79" s="94" t="s">
        <v>571</v>
      </c>
      <c r="AC79" s="94" t="s">
        <v>572</v>
      </c>
      <c r="AD79" s="57"/>
      <c r="AE79" s="45"/>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row>
    <row r="80" spans="1:88" ht="43.5" customHeight="1" x14ac:dyDescent="0.25">
      <c r="A80" s="57"/>
      <c r="B80" s="92" t="s">
        <v>149</v>
      </c>
      <c r="C80" s="91"/>
      <c r="D80" s="91"/>
      <c r="E80" s="93"/>
      <c r="F80" s="93"/>
      <c r="G80" s="93"/>
      <c r="H80" s="93"/>
      <c r="I80" s="93"/>
      <c r="J80" s="93"/>
      <c r="K80" s="157"/>
      <c r="L80" s="152" t="s">
        <v>242</v>
      </c>
      <c r="M80" s="152" t="s">
        <v>242</v>
      </c>
      <c r="N80" s="152" t="s">
        <v>242</v>
      </c>
      <c r="O80" s="157"/>
      <c r="P80" s="157"/>
      <c r="Q80" s="157"/>
      <c r="R80" s="157"/>
      <c r="S80" s="157"/>
      <c r="T80" s="157"/>
      <c r="U80" s="153" t="s">
        <v>267</v>
      </c>
      <c r="V80" s="466" t="s">
        <v>573</v>
      </c>
      <c r="W80" s="120"/>
      <c r="X80" s="465">
        <f>+IF(W79="N/A",1,(IF(+W79="Complete",1,0)))</f>
        <v>0</v>
      </c>
      <c r="Y80" s="467"/>
      <c r="Z80" s="468"/>
      <c r="AA80" s="468"/>
      <c r="AB80" s="467"/>
      <c r="AC80" s="469"/>
      <c r="AD80" s="57"/>
      <c r="AE80" s="45"/>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row>
    <row r="81" spans="1:88" ht="43.5" customHeight="1" x14ac:dyDescent="0.25">
      <c r="A81" s="57"/>
      <c r="B81" s="92" t="s">
        <v>149</v>
      </c>
      <c r="C81" s="91"/>
      <c r="D81" s="91"/>
      <c r="E81" s="93"/>
      <c r="F81" s="93"/>
      <c r="G81" s="93"/>
      <c r="H81" s="93"/>
      <c r="I81" s="93"/>
      <c r="J81" s="93"/>
      <c r="K81" s="157"/>
      <c r="L81" s="152" t="s">
        <v>242</v>
      </c>
      <c r="M81" s="152" t="s">
        <v>242</v>
      </c>
      <c r="N81" s="152" t="s">
        <v>242</v>
      </c>
      <c r="O81" s="157"/>
      <c r="P81" s="157"/>
      <c r="Q81" s="157"/>
      <c r="R81" s="157"/>
      <c r="S81" s="157"/>
      <c r="T81" s="157"/>
      <c r="U81" s="153" t="s">
        <v>267</v>
      </c>
      <c r="V81" s="466" t="s">
        <v>574</v>
      </c>
      <c r="W81" s="120"/>
      <c r="X81" s="465">
        <f>+IF(W79="N/A",1,(IF(+W79="Complete",1,0)))</f>
        <v>0</v>
      </c>
      <c r="Y81" s="467"/>
      <c r="Z81" s="468"/>
      <c r="AA81" s="468"/>
      <c r="AB81" s="467"/>
      <c r="AC81" s="469"/>
      <c r="AD81" s="57"/>
      <c r="AE81" s="45"/>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row>
    <row r="82" spans="1:88" ht="59.25" customHeight="1" x14ac:dyDescent="0.25">
      <c r="A82" s="57"/>
      <c r="B82" s="92" t="s">
        <v>149</v>
      </c>
      <c r="C82" s="91"/>
      <c r="D82" s="91"/>
      <c r="E82" s="93"/>
      <c r="F82" s="93"/>
      <c r="G82" s="93"/>
      <c r="H82" s="93"/>
      <c r="I82" s="93"/>
      <c r="J82" s="93"/>
      <c r="K82" s="157"/>
      <c r="L82" s="152" t="s">
        <v>242</v>
      </c>
      <c r="M82" s="152" t="s">
        <v>242</v>
      </c>
      <c r="N82" s="152" t="s">
        <v>242</v>
      </c>
      <c r="O82" s="157"/>
      <c r="P82" s="157"/>
      <c r="Q82" s="157"/>
      <c r="R82" s="157"/>
      <c r="S82" s="157"/>
      <c r="T82" s="157"/>
      <c r="U82" s="153" t="s">
        <v>267</v>
      </c>
      <c r="V82" s="466" t="s">
        <v>575</v>
      </c>
      <c r="W82" s="120"/>
      <c r="X82" s="465">
        <f>+IF(W79="N/A",1,(IF(+W79="Complete",1,0)))</f>
        <v>0</v>
      </c>
      <c r="Y82" s="467"/>
      <c r="Z82" s="468"/>
      <c r="AA82" s="468"/>
      <c r="AB82" s="467"/>
      <c r="AC82" s="469"/>
      <c r="AD82" s="57"/>
      <c r="AE82" s="45"/>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row>
    <row r="83" spans="1:88" ht="43.5" customHeight="1" x14ac:dyDescent="0.25">
      <c r="A83" s="57"/>
      <c r="B83" s="92" t="s">
        <v>149</v>
      </c>
      <c r="C83" s="91"/>
      <c r="D83" s="91"/>
      <c r="E83" s="93"/>
      <c r="F83" s="93"/>
      <c r="G83" s="93"/>
      <c r="H83" s="93"/>
      <c r="I83" s="93"/>
      <c r="J83" s="93"/>
      <c r="K83" s="157"/>
      <c r="L83" s="152" t="s">
        <v>242</v>
      </c>
      <c r="M83" s="152" t="s">
        <v>242</v>
      </c>
      <c r="N83" s="152" t="s">
        <v>242</v>
      </c>
      <c r="O83" s="157"/>
      <c r="P83" s="157"/>
      <c r="Q83" s="157"/>
      <c r="R83" s="157"/>
      <c r="S83" s="157"/>
      <c r="T83" s="157"/>
      <c r="U83" s="153" t="s">
        <v>267</v>
      </c>
      <c r="V83" s="466" t="s">
        <v>576</v>
      </c>
      <c r="W83" s="120"/>
      <c r="X83" s="465">
        <f>+IF(W79="N/A",1,(IF(+W79="Complete",1,0)))</f>
        <v>0</v>
      </c>
      <c r="Y83" s="467"/>
      <c r="Z83" s="468"/>
      <c r="AA83" s="468"/>
      <c r="AB83" s="467"/>
      <c r="AC83" s="469"/>
      <c r="AD83" s="57"/>
      <c r="AE83" s="45"/>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row>
    <row r="84" spans="1:88" ht="43.5" customHeight="1" x14ac:dyDescent="0.25">
      <c r="A84" s="57"/>
      <c r="B84" s="92" t="s">
        <v>149</v>
      </c>
      <c r="C84" s="91"/>
      <c r="D84" s="91"/>
      <c r="E84" s="93"/>
      <c r="F84" s="93"/>
      <c r="G84" s="93"/>
      <c r="H84" s="93"/>
      <c r="I84" s="93"/>
      <c r="J84" s="93"/>
      <c r="K84" s="157"/>
      <c r="L84" s="152" t="s">
        <v>242</v>
      </c>
      <c r="M84" s="152" t="s">
        <v>242</v>
      </c>
      <c r="N84" s="152" t="s">
        <v>242</v>
      </c>
      <c r="O84" s="157"/>
      <c r="P84" s="157"/>
      <c r="Q84" s="157"/>
      <c r="R84" s="157"/>
      <c r="S84" s="157"/>
      <c r="T84" s="157"/>
      <c r="U84" s="153" t="s">
        <v>267</v>
      </c>
      <c r="V84" s="96" t="s">
        <v>193</v>
      </c>
      <c r="W84" s="120"/>
      <c r="X84" s="465">
        <f>+IF(W84="N/A",1,(IF(+W84="Complete",1,0)))</f>
        <v>0</v>
      </c>
      <c r="Y84" s="529"/>
      <c r="Z84" s="605" t="s">
        <v>627</v>
      </c>
      <c r="AA84" s="605" t="s">
        <v>628</v>
      </c>
      <c r="AB84" s="606" t="s">
        <v>629</v>
      </c>
      <c r="AC84" s="104" t="s">
        <v>630</v>
      </c>
      <c r="AD84" s="57"/>
      <c r="AE84" s="45"/>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row>
    <row r="85" spans="1:88" ht="43.5" customHeight="1" x14ac:dyDescent="0.25">
      <c r="A85" s="57"/>
      <c r="B85" s="92" t="s">
        <v>149</v>
      </c>
      <c r="C85" s="91"/>
      <c r="D85" s="91"/>
      <c r="E85" s="93"/>
      <c r="F85" s="93"/>
      <c r="G85" s="93"/>
      <c r="H85" s="93"/>
      <c r="I85" s="93"/>
      <c r="J85" s="93"/>
      <c r="K85" s="157"/>
      <c r="L85" s="152"/>
      <c r="M85" s="152" t="s">
        <v>242</v>
      </c>
      <c r="N85" s="152" t="s">
        <v>242</v>
      </c>
      <c r="O85" s="157"/>
      <c r="P85" s="157"/>
      <c r="Q85" s="157"/>
      <c r="R85" s="157"/>
      <c r="S85" s="157"/>
      <c r="T85" s="157"/>
      <c r="U85" s="153" t="s">
        <v>599</v>
      </c>
      <c r="V85" s="96"/>
      <c r="W85" s="120"/>
      <c r="X85" s="465">
        <f>+IF(W84="N/A",1,(IF(+W84="Complete",1,0)))</f>
        <v>0</v>
      </c>
      <c r="Y85" s="530" t="s">
        <v>128</v>
      </c>
      <c r="Z85" s="531"/>
      <c r="AA85" s="532"/>
      <c r="AB85" s="105">
        <v>0</v>
      </c>
      <c r="AC85" s="106"/>
      <c r="AD85" s="57"/>
      <c r="AE85" s="45"/>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row>
    <row r="86" spans="1:88" ht="43.5" customHeight="1" x14ac:dyDescent="0.25">
      <c r="A86" s="57"/>
      <c r="B86" s="92" t="s">
        <v>149</v>
      </c>
      <c r="C86" s="91"/>
      <c r="D86" s="91"/>
      <c r="E86" s="93"/>
      <c r="F86" s="93"/>
      <c r="G86" s="93"/>
      <c r="H86" s="93"/>
      <c r="I86" s="93"/>
      <c r="J86" s="93"/>
      <c r="K86" s="157"/>
      <c r="L86" s="152"/>
      <c r="M86" s="152" t="s">
        <v>242</v>
      </c>
      <c r="N86" s="152" t="s">
        <v>242</v>
      </c>
      <c r="O86" s="157"/>
      <c r="P86" s="157"/>
      <c r="Q86" s="157"/>
      <c r="R86" s="157"/>
      <c r="S86" s="157"/>
      <c r="T86" s="157"/>
      <c r="U86" s="153" t="s">
        <v>599</v>
      </c>
      <c r="V86" s="96"/>
      <c r="W86" s="120"/>
      <c r="X86" s="465">
        <f>+IF(W84="N/A",1,(IF(+W84="Complete",1,0)))</f>
        <v>0</v>
      </c>
      <c r="Y86" s="530" t="s">
        <v>129</v>
      </c>
      <c r="Z86" s="533"/>
      <c r="AA86" s="534"/>
      <c r="AB86" s="105">
        <v>0</v>
      </c>
      <c r="AC86" s="106"/>
      <c r="AD86" s="57"/>
      <c r="AE86" s="45"/>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row>
    <row r="87" spans="1:88" ht="43.5" customHeight="1" x14ac:dyDescent="0.25">
      <c r="A87" s="57"/>
      <c r="B87" s="92" t="s">
        <v>149</v>
      </c>
      <c r="C87" s="91"/>
      <c r="D87" s="91"/>
      <c r="E87" s="93"/>
      <c r="F87" s="93"/>
      <c r="G87" s="93"/>
      <c r="H87" s="93"/>
      <c r="I87" s="93"/>
      <c r="J87" s="93"/>
      <c r="K87" s="157"/>
      <c r="L87" s="152"/>
      <c r="M87" s="152" t="s">
        <v>242</v>
      </c>
      <c r="N87" s="152" t="s">
        <v>242</v>
      </c>
      <c r="O87" s="157"/>
      <c r="P87" s="157"/>
      <c r="Q87" s="157"/>
      <c r="R87" s="157"/>
      <c r="S87" s="157"/>
      <c r="T87" s="157"/>
      <c r="U87" s="153" t="s">
        <v>599</v>
      </c>
      <c r="V87" s="96"/>
      <c r="W87" s="120"/>
      <c r="X87" s="465">
        <f>+IF(W84="N/A",1,(IF(+W84="Complete",1,0)))</f>
        <v>0</v>
      </c>
      <c r="Y87" s="530" t="s">
        <v>130</v>
      </c>
      <c r="Z87" s="533"/>
      <c r="AA87" s="534"/>
      <c r="AB87" s="105">
        <v>0</v>
      </c>
      <c r="AC87" s="106"/>
      <c r="AD87" s="57"/>
      <c r="AE87" s="45"/>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row>
    <row r="88" spans="1:88" ht="43.5" customHeight="1" x14ac:dyDescent="0.25">
      <c r="A88" s="57"/>
      <c r="B88" s="92" t="s">
        <v>149</v>
      </c>
      <c r="C88" s="91"/>
      <c r="D88" s="91"/>
      <c r="E88" s="93"/>
      <c r="F88" s="93"/>
      <c r="G88" s="93"/>
      <c r="H88" s="93"/>
      <c r="I88" s="93"/>
      <c r="J88" s="93"/>
      <c r="K88" s="157"/>
      <c r="L88" s="152"/>
      <c r="M88" s="152" t="s">
        <v>242</v>
      </c>
      <c r="N88" s="152" t="s">
        <v>242</v>
      </c>
      <c r="O88" s="157"/>
      <c r="P88" s="157"/>
      <c r="Q88" s="157"/>
      <c r="R88" s="157"/>
      <c r="S88" s="157"/>
      <c r="T88" s="157"/>
      <c r="U88" s="153" t="s">
        <v>599</v>
      </c>
      <c r="V88" s="96"/>
      <c r="W88" s="120"/>
      <c r="X88" s="465">
        <f>+IF(W84="N/A",1,(IF(+W84="Complete",1,0)))</f>
        <v>0</v>
      </c>
      <c r="Y88" s="530" t="s">
        <v>131</v>
      </c>
      <c r="Z88" s="533"/>
      <c r="AA88" s="534"/>
      <c r="AB88" s="105">
        <v>0</v>
      </c>
      <c r="AC88" s="106"/>
      <c r="AD88" s="57"/>
      <c r="AE88" s="45"/>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row>
    <row r="89" spans="1:88" ht="43.5" customHeight="1" x14ac:dyDescent="0.25">
      <c r="A89" s="57"/>
      <c r="B89" s="92" t="s">
        <v>149</v>
      </c>
      <c r="C89" s="91"/>
      <c r="D89" s="91"/>
      <c r="E89" s="93"/>
      <c r="F89" s="93"/>
      <c r="G89" s="93"/>
      <c r="H89" s="93"/>
      <c r="I89" s="93"/>
      <c r="J89" s="93"/>
      <c r="K89" s="157"/>
      <c r="L89" s="152"/>
      <c r="M89" s="152" t="s">
        <v>242</v>
      </c>
      <c r="N89" s="152" t="s">
        <v>242</v>
      </c>
      <c r="O89" s="157"/>
      <c r="P89" s="157"/>
      <c r="Q89" s="157"/>
      <c r="R89" s="157"/>
      <c r="S89" s="157"/>
      <c r="T89" s="157"/>
      <c r="U89" s="153" t="s">
        <v>599</v>
      </c>
      <c r="V89" s="96"/>
      <c r="W89" s="120"/>
      <c r="X89" s="465">
        <f>+IF(W84="N/A",1,(IF(+W84="Complete",1,0)))</f>
        <v>0</v>
      </c>
      <c r="Y89" s="530" t="s">
        <v>132</v>
      </c>
      <c r="Z89" s="533"/>
      <c r="AA89" s="534"/>
      <c r="AB89" s="105">
        <v>0</v>
      </c>
      <c r="AC89" s="106"/>
      <c r="AD89" s="57"/>
      <c r="AE89" s="45"/>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c r="CI89" s="4"/>
      <c r="CJ89" s="4"/>
    </row>
    <row r="90" spans="1:88" ht="43.5" customHeight="1" x14ac:dyDescent="0.25">
      <c r="A90" s="57"/>
      <c r="B90" s="92" t="s">
        <v>149</v>
      </c>
      <c r="C90" s="91"/>
      <c r="D90" s="91"/>
      <c r="E90" s="93"/>
      <c r="F90" s="93"/>
      <c r="G90" s="93"/>
      <c r="H90" s="93"/>
      <c r="I90" s="93"/>
      <c r="J90" s="93"/>
      <c r="K90" s="157"/>
      <c r="L90" s="152"/>
      <c r="M90" s="152" t="s">
        <v>242</v>
      </c>
      <c r="N90" s="152" t="s">
        <v>242</v>
      </c>
      <c r="O90" s="157"/>
      <c r="P90" s="157"/>
      <c r="Q90" s="157"/>
      <c r="R90" s="157"/>
      <c r="S90" s="157"/>
      <c r="T90" s="157"/>
      <c r="U90" s="153" t="s">
        <v>599</v>
      </c>
      <c r="V90" s="96"/>
      <c r="W90" s="120"/>
      <c r="X90" s="465">
        <f>+IF(W84="N/A",1,(IF(+W84="Complete",1,0)))</f>
        <v>0</v>
      </c>
      <c r="Y90" s="530" t="s">
        <v>133</v>
      </c>
      <c r="Z90" s="533"/>
      <c r="AA90" s="534"/>
      <c r="AB90" s="105">
        <v>0</v>
      </c>
      <c r="AC90" s="106"/>
      <c r="AD90" s="57"/>
      <c r="AE90" s="45"/>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c r="CI90" s="4"/>
      <c r="CJ90" s="4"/>
    </row>
    <row r="91" spans="1:88" ht="43.5" customHeight="1" x14ac:dyDescent="0.25">
      <c r="A91" s="57"/>
      <c r="B91" s="92" t="s">
        <v>149</v>
      </c>
      <c r="C91" s="91"/>
      <c r="D91" s="91"/>
      <c r="E91" s="93"/>
      <c r="F91" s="93"/>
      <c r="G91" s="93"/>
      <c r="H91" s="93"/>
      <c r="I91" s="93"/>
      <c r="J91" s="93"/>
      <c r="K91" s="157"/>
      <c r="L91" s="152"/>
      <c r="M91" s="152" t="s">
        <v>242</v>
      </c>
      <c r="N91" s="152" t="s">
        <v>242</v>
      </c>
      <c r="O91" s="157"/>
      <c r="P91" s="157"/>
      <c r="Q91" s="157"/>
      <c r="R91" s="157"/>
      <c r="S91" s="157"/>
      <c r="T91" s="157"/>
      <c r="U91" s="153" t="s">
        <v>599</v>
      </c>
      <c r="V91" s="96"/>
      <c r="W91" s="120"/>
      <c r="X91" s="465">
        <f>+IF(W84="N/A",1,(IF(+W84="Complete",1,0)))</f>
        <v>0</v>
      </c>
      <c r="Y91" s="530" t="s">
        <v>134</v>
      </c>
      <c r="Z91" s="533"/>
      <c r="AA91" s="534"/>
      <c r="AB91" s="105">
        <v>0</v>
      </c>
      <c r="AC91" s="106"/>
      <c r="AD91" s="57"/>
      <c r="AE91" s="45"/>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row>
    <row r="92" spans="1:88" ht="43.5" customHeight="1" x14ac:dyDescent="0.25">
      <c r="A92" s="57"/>
      <c r="B92" s="92" t="s">
        <v>149</v>
      </c>
      <c r="C92" s="91"/>
      <c r="D92" s="91"/>
      <c r="E92" s="93"/>
      <c r="F92" s="93"/>
      <c r="G92" s="93"/>
      <c r="H92" s="93"/>
      <c r="I92" s="93"/>
      <c r="J92" s="93"/>
      <c r="K92" s="157"/>
      <c r="L92" s="152"/>
      <c r="M92" s="152" t="s">
        <v>242</v>
      </c>
      <c r="N92" s="152" t="s">
        <v>242</v>
      </c>
      <c r="O92" s="157"/>
      <c r="P92" s="157"/>
      <c r="Q92" s="157"/>
      <c r="R92" s="157"/>
      <c r="S92" s="157"/>
      <c r="T92" s="157"/>
      <c r="U92" s="153" t="s">
        <v>599</v>
      </c>
      <c r="V92" s="96"/>
      <c r="W92" s="120"/>
      <c r="X92" s="465">
        <f>+IF(W84="N/A",1,(IF(+W84="Complete",1,0)))</f>
        <v>0</v>
      </c>
      <c r="Y92" s="530" t="s">
        <v>135</v>
      </c>
      <c r="Z92" s="533"/>
      <c r="AA92" s="534"/>
      <c r="AB92" s="105">
        <v>0</v>
      </c>
      <c r="AC92" s="106"/>
      <c r="AD92" s="57"/>
      <c r="AE92" s="45"/>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row>
    <row r="93" spans="1:88" ht="43.5" customHeight="1" x14ac:dyDescent="0.25">
      <c r="A93" s="57"/>
      <c r="B93" s="92" t="s">
        <v>149</v>
      </c>
      <c r="C93" s="91"/>
      <c r="D93" s="91"/>
      <c r="E93" s="93"/>
      <c r="F93" s="93"/>
      <c r="G93" s="93"/>
      <c r="H93" s="93"/>
      <c r="I93" s="93"/>
      <c r="J93" s="93"/>
      <c r="K93" s="157"/>
      <c r="L93" s="152"/>
      <c r="M93" s="152" t="s">
        <v>242</v>
      </c>
      <c r="N93" s="152" t="s">
        <v>242</v>
      </c>
      <c r="O93" s="157"/>
      <c r="P93" s="157"/>
      <c r="Q93" s="157"/>
      <c r="R93" s="157"/>
      <c r="S93" s="157"/>
      <c r="T93" s="157"/>
      <c r="U93" s="153" t="s">
        <v>599</v>
      </c>
      <c r="V93" s="96"/>
      <c r="W93" s="120"/>
      <c r="X93" s="465">
        <f>+IF(W84="N/A",1,(IF(+W84="Complete",1,0)))</f>
        <v>0</v>
      </c>
      <c r="Y93" s="530" t="s">
        <v>136</v>
      </c>
      <c r="Z93" s="533"/>
      <c r="AA93" s="534"/>
      <c r="AB93" s="105">
        <v>0</v>
      </c>
      <c r="AC93" s="106"/>
      <c r="AD93" s="57"/>
      <c r="AE93" s="45"/>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row>
    <row r="94" spans="1:88" ht="43.5" customHeight="1" x14ac:dyDescent="0.25">
      <c r="A94" s="57"/>
      <c r="B94" s="92" t="s">
        <v>149</v>
      </c>
      <c r="C94" s="91"/>
      <c r="D94" s="91"/>
      <c r="E94" s="93"/>
      <c r="F94" s="93"/>
      <c r="G94" s="93"/>
      <c r="H94" s="93"/>
      <c r="I94" s="93"/>
      <c r="J94" s="93"/>
      <c r="K94" s="157"/>
      <c r="L94" s="152"/>
      <c r="M94" s="152" t="s">
        <v>242</v>
      </c>
      <c r="N94" s="152" t="s">
        <v>242</v>
      </c>
      <c r="O94" s="157"/>
      <c r="P94" s="157"/>
      <c r="Q94" s="157"/>
      <c r="R94" s="157"/>
      <c r="S94" s="157"/>
      <c r="T94" s="157"/>
      <c r="U94" s="153" t="s">
        <v>599</v>
      </c>
      <c r="V94" s="96"/>
      <c r="W94" s="120"/>
      <c r="X94" s="465">
        <f>+IF(W84="N/A",1,(IF(+W84="Complete",1,0)))</f>
        <v>0</v>
      </c>
      <c r="Y94" s="530" t="s">
        <v>137</v>
      </c>
      <c r="Z94" s="533"/>
      <c r="AA94" s="534"/>
      <c r="AB94" s="105">
        <v>0</v>
      </c>
      <c r="AC94" s="106"/>
      <c r="AD94" s="57"/>
      <c r="AE94" s="45"/>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c r="CA94" s="4"/>
      <c r="CB94" s="4"/>
      <c r="CC94" s="4"/>
      <c r="CD94" s="4"/>
      <c r="CE94" s="4"/>
      <c r="CF94" s="4"/>
      <c r="CG94" s="4"/>
      <c r="CH94" s="4"/>
      <c r="CI94" s="4"/>
      <c r="CJ94" s="4"/>
    </row>
    <row r="95" spans="1:88" ht="43.5" customHeight="1" x14ac:dyDescent="0.25">
      <c r="A95" s="57"/>
      <c r="B95" s="92" t="s">
        <v>149</v>
      </c>
      <c r="C95" s="91"/>
      <c r="D95" s="91"/>
      <c r="E95" s="93"/>
      <c r="F95" s="93"/>
      <c r="G95" s="93"/>
      <c r="H95" s="93"/>
      <c r="I95" s="93"/>
      <c r="J95" s="93"/>
      <c r="K95" s="157"/>
      <c r="L95" s="152"/>
      <c r="M95" s="152" t="s">
        <v>242</v>
      </c>
      <c r="N95" s="152" t="s">
        <v>242</v>
      </c>
      <c r="O95" s="157"/>
      <c r="P95" s="157"/>
      <c r="Q95" s="157"/>
      <c r="R95" s="157"/>
      <c r="S95" s="157"/>
      <c r="T95" s="157"/>
      <c r="U95" s="153" t="s">
        <v>599</v>
      </c>
      <c r="V95" s="96"/>
      <c r="W95" s="120"/>
      <c r="X95" s="465">
        <f>+IF(W84="N/A",1,(IF(+W84="Complete",1,0)))</f>
        <v>0</v>
      </c>
      <c r="Y95" s="530" t="s">
        <v>138</v>
      </c>
      <c r="Z95" s="533"/>
      <c r="AA95" s="534"/>
      <c r="AB95" s="105">
        <v>0</v>
      </c>
      <c r="AC95" s="106"/>
      <c r="AD95" s="57"/>
      <c r="AE95" s="45"/>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row>
    <row r="96" spans="1:88" ht="43.5" customHeight="1" x14ac:dyDescent="0.25">
      <c r="A96" s="57"/>
      <c r="B96" s="92" t="s">
        <v>149</v>
      </c>
      <c r="C96" s="91"/>
      <c r="D96" s="91"/>
      <c r="E96" s="93"/>
      <c r="F96" s="93"/>
      <c r="G96" s="93"/>
      <c r="H96" s="93"/>
      <c r="I96" s="93"/>
      <c r="J96" s="93"/>
      <c r="K96" s="157"/>
      <c r="L96" s="152"/>
      <c r="M96" s="152" t="s">
        <v>242</v>
      </c>
      <c r="N96" s="152" t="s">
        <v>242</v>
      </c>
      <c r="O96" s="157"/>
      <c r="P96" s="157"/>
      <c r="Q96" s="157"/>
      <c r="R96" s="157"/>
      <c r="S96" s="157"/>
      <c r="T96" s="157"/>
      <c r="U96" s="153" t="s">
        <v>599</v>
      </c>
      <c r="V96" s="91"/>
      <c r="W96" s="120"/>
      <c r="X96" s="465">
        <f>+IF(W84="N/A",1,(IF(+W84="Complete",1,0)))</f>
        <v>0</v>
      </c>
      <c r="Y96" s="530" t="s">
        <v>139</v>
      </c>
      <c r="Z96" s="533"/>
      <c r="AA96" s="534"/>
      <c r="AB96" s="105">
        <v>0</v>
      </c>
      <c r="AC96" s="106"/>
      <c r="AD96" s="57"/>
      <c r="AE96" s="45"/>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row>
    <row r="97" spans="1:88" ht="43.5" customHeight="1" x14ac:dyDescent="0.25">
      <c r="A97" s="57"/>
      <c r="B97" s="92" t="s">
        <v>149</v>
      </c>
      <c r="C97" s="91"/>
      <c r="D97" s="91"/>
      <c r="E97" s="93"/>
      <c r="F97" s="93"/>
      <c r="G97" s="93"/>
      <c r="H97" s="93"/>
      <c r="I97" s="93"/>
      <c r="J97" s="93"/>
      <c r="K97" s="157"/>
      <c r="L97" s="152"/>
      <c r="M97" s="152" t="s">
        <v>242</v>
      </c>
      <c r="N97" s="152" t="s">
        <v>242</v>
      </c>
      <c r="O97" s="157"/>
      <c r="P97" s="157"/>
      <c r="Q97" s="157"/>
      <c r="R97" s="157"/>
      <c r="S97" s="157"/>
      <c r="T97" s="157"/>
      <c r="U97" s="153" t="s">
        <v>599</v>
      </c>
      <c r="V97" s="91"/>
      <c r="W97" s="120"/>
      <c r="X97" s="465">
        <f>+IF(W84="N/A",1,(IF(+W84="Complete",1,0)))</f>
        <v>0</v>
      </c>
      <c r="Y97" s="530" t="s">
        <v>140</v>
      </c>
      <c r="Z97" s="533"/>
      <c r="AA97" s="534"/>
      <c r="AB97" s="105">
        <v>0</v>
      </c>
      <c r="AC97" s="106"/>
      <c r="AD97" s="57"/>
      <c r="AE97" s="45"/>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row>
    <row r="98" spans="1:88" ht="43.5" customHeight="1" x14ac:dyDescent="0.25">
      <c r="A98" s="57"/>
      <c r="B98" s="92" t="s">
        <v>149</v>
      </c>
      <c r="C98" s="91"/>
      <c r="D98" s="91"/>
      <c r="E98" s="93"/>
      <c r="F98" s="93"/>
      <c r="G98" s="93"/>
      <c r="H98" s="93"/>
      <c r="I98" s="93"/>
      <c r="J98" s="93"/>
      <c r="K98" s="157"/>
      <c r="L98" s="152"/>
      <c r="M98" s="152" t="s">
        <v>242</v>
      </c>
      <c r="N98" s="152" t="s">
        <v>242</v>
      </c>
      <c r="O98" s="157"/>
      <c r="P98" s="157"/>
      <c r="Q98" s="157"/>
      <c r="R98" s="157"/>
      <c r="S98" s="157"/>
      <c r="T98" s="157"/>
      <c r="U98" s="153" t="s">
        <v>599</v>
      </c>
      <c r="V98" s="96"/>
      <c r="W98" s="120"/>
      <c r="X98" s="465">
        <f>+IF(W84="N/A",1,(IF(+W84="Complete",1,0)))</f>
        <v>0</v>
      </c>
      <c r="Y98" s="530" t="s">
        <v>141</v>
      </c>
      <c r="Z98" s="535"/>
      <c r="AA98" s="536"/>
      <c r="AB98" s="105"/>
      <c r="AC98" s="106"/>
      <c r="AD98" s="57"/>
      <c r="AE98" s="45"/>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c r="CA98" s="4"/>
      <c r="CB98" s="4"/>
      <c r="CC98" s="4"/>
      <c r="CD98" s="4"/>
      <c r="CE98" s="4"/>
      <c r="CF98" s="4"/>
      <c r="CG98" s="4"/>
      <c r="CH98" s="4"/>
      <c r="CI98" s="4"/>
      <c r="CJ98" s="4"/>
    </row>
    <row r="99" spans="1:88" ht="43.5" customHeight="1" x14ac:dyDescent="0.25">
      <c r="A99" s="57"/>
      <c r="B99" s="92" t="s">
        <v>149</v>
      </c>
      <c r="C99" s="91"/>
      <c r="D99" s="91"/>
      <c r="E99" s="93"/>
      <c r="F99" s="93"/>
      <c r="G99" s="93"/>
      <c r="H99" s="93"/>
      <c r="I99" s="93"/>
      <c r="J99" s="93"/>
      <c r="K99" s="157"/>
      <c r="L99" s="152" t="s">
        <v>242</v>
      </c>
      <c r="M99" s="152" t="s">
        <v>242</v>
      </c>
      <c r="N99" s="157"/>
      <c r="O99" s="157"/>
      <c r="P99" s="157"/>
      <c r="Q99" s="157"/>
      <c r="R99" s="157"/>
      <c r="S99" s="157"/>
      <c r="T99" s="157"/>
      <c r="U99" s="153" t="s">
        <v>272</v>
      </c>
      <c r="V99" s="96" t="s">
        <v>207</v>
      </c>
      <c r="W99" s="120"/>
      <c r="X99" s="465">
        <f>+IF(W99="N/A",1,(IF(+W99="Complete",1,0)))</f>
        <v>0</v>
      </c>
      <c r="Y99" s="607"/>
      <c r="Z99" s="608" t="s">
        <v>631</v>
      </c>
      <c r="AA99" s="608" t="s">
        <v>632</v>
      </c>
      <c r="AB99" s="622"/>
      <c r="AC99" s="623"/>
      <c r="AD99" s="57"/>
      <c r="AE99" s="45"/>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c r="CA99" s="4"/>
      <c r="CB99" s="4"/>
      <c r="CC99" s="4"/>
      <c r="CD99" s="4"/>
      <c r="CE99" s="4"/>
      <c r="CF99" s="4"/>
      <c r="CG99" s="4"/>
      <c r="CH99" s="4"/>
      <c r="CI99" s="4"/>
      <c r="CJ99" s="4"/>
    </row>
    <row r="100" spans="1:88" ht="43.5" customHeight="1" x14ac:dyDescent="0.25">
      <c r="A100" s="57"/>
      <c r="B100" s="92" t="s">
        <v>149</v>
      </c>
      <c r="C100" s="91"/>
      <c r="D100" s="91"/>
      <c r="E100" s="93"/>
      <c r="F100" s="93"/>
      <c r="G100" s="93"/>
      <c r="H100" s="93"/>
      <c r="I100" s="93"/>
      <c r="J100" s="93"/>
      <c r="K100" s="157"/>
      <c r="L100" s="152"/>
      <c r="M100" s="152" t="s">
        <v>242</v>
      </c>
      <c r="N100" s="157"/>
      <c r="O100" s="157"/>
      <c r="P100" s="157"/>
      <c r="Q100" s="157"/>
      <c r="R100" s="157"/>
      <c r="S100" s="157"/>
      <c r="T100" s="157"/>
      <c r="U100" s="153" t="s">
        <v>600</v>
      </c>
      <c r="V100" s="96"/>
      <c r="W100" s="120"/>
      <c r="X100" s="465">
        <f>+IF(W99="N/A",1,(IF(+W99="Complete",1,0)))</f>
        <v>0</v>
      </c>
      <c r="Y100" s="530" t="s">
        <v>208</v>
      </c>
      <c r="Z100" s="531"/>
      <c r="AA100" s="537"/>
      <c r="AB100" s="105"/>
      <c r="AC100" s="106"/>
      <c r="AD100" s="57"/>
      <c r="AE100" s="45"/>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c r="CA100" s="4"/>
      <c r="CB100" s="4"/>
      <c r="CC100" s="4"/>
      <c r="CD100" s="4"/>
      <c r="CE100" s="4"/>
      <c r="CF100" s="4"/>
      <c r="CG100" s="4"/>
      <c r="CH100" s="4"/>
      <c r="CI100" s="4"/>
      <c r="CJ100" s="4"/>
    </row>
    <row r="101" spans="1:88" ht="43.5" customHeight="1" x14ac:dyDescent="0.25">
      <c r="A101" s="57"/>
      <c r="B101" s="92" t="s">
        <v>149</v>
      </c>
      <c r="C101" s="91"/>
      <c r="D101" s="91"/>
      <c r="E101" s="93"/>
      <c r="F101" s="93"/>
      <c r="G101" s="93"/>
      <c r="H101" s="93"/>
      <c r="I101" s="93"/>
      <c r="J101" s="93"/>
      <c r="K101" s="157"/>
      <c r="L101" s="152"/>
      <c r="M101" s="152" t="s">
        <v>242</v>
      </c>
      <c r="N101" s="157"/>
      <c r="O101" s="157"/>
      <c r="P101" s="157"/>
      <c r="Q101" s="157"/>
      <c r="R101" s="157"/>
      <c r="S101" s="157"/>
      <c r="T101" s="157"/>
      <c r="U101" s="153" t="s">
        <v>600</v>
      </c>
      <c r="V101" s="96"/>
      <c r="W101" s="120"/>
      <c r="X101" s="465">
        <f>+IF(W99="N/A",1,(IF(+W99="Complete",1,0)))</f>
        <v>0</v>
      </c>
      <c r="Y101" s="530" t="s">
        <v>209</v>
      </c>
      <c r="Z101" s="533"/>
      <c r="AA101" s="538"/>
      <c r="AB101" s="105"/>
      <c r="AC101" s="106"/>
      <c r="AD101" s="57"/>
      <c r="AE101" s="45"/>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c r="CA101" s="4"/>
      <c r="CB101" s="4"/>
      <c r="CC101" s="4"/>
      <c r="CD101" s="4"/>
      <c r="CE101" s="4"/>
      <c r="CF101" s="4"/>
      <c r="CG101" s="4"/>
      <c r="CH101" s="4"/>
      <c r="CI101" s="4"/>
      <c r="CJ101" s="4"/>
    </row>
    <row r="102" spans="1:88" ht="43.5" customHeight="1" x14ac:dyDescent="0.25">
      <c r="A102" s="57"/>
      <c r="B102" s="92" t="s">
        <v>149</v>
      </c>
      <c r="C102" s="91"/>
      <c r="D102" s="91"/>
      <c r="E102" s="93"/>
      <c r="F102" s="93"/>
      <c r="G102" s="93"/>
      <c r="H102" s="93"/>
      <c r="I102" s="93"/>
      <c r="J102" s="93"/>
      <c r="K102" s="157"/>
      <c r="L102" s="152"/>
      <c r="M102" s="152" t="s">
        <v>242</v>
      </c>
      <c r="N102" s="157"/>
      <c r="O102" s="157"/>
      <c r="P102" s="157"/>
      <c r="Q102" s="157"/>
      <c r="R102" s="157"/>
      <c r="S102" s="157"/>
      <c r="T102" s="157"/>
      <c r="U102" s="153" t="s">
        <v>600</v>
      </c>
      <c r="V102" s="96"/>
      <c r="W102" s="120"/>
      <c r="X102" s="465">
        <f>+IF(W99="N/A",1,(IF(+W99="Complete",1,0)))</f>
        <v>0</v>
      </c>
      <c r="Y102" s="530" t="s">
        <v>210</v>
      </c>
      <c r="Z102" s="533"/>
      <c r="AA102" s="538"/>
      <c r="AB102" s="105"/>
      <c r="AC102" s="106"/>
      <c r="AD102" s="57"/>
      <c r="AE102" s="45"/>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c r="BX102" s="4"/>
      <c r="BY102" s="4"/>
      <c r="BZ102" s="4"/>
      <c r="CA102" s="4"/>
      <c r="CB102" s="4"/>
      <c r="CC102" s="4"/>
      <c r="CD102" s="4"/>
      <c r="CE102" s="4"/>
      <c r="CF102" s="4"/>
      <c r="CG102" s="4"/>
      <c r="CH102" s="4"/>
      <c r="CI102" s="4"/>
      <c r="CJ102" s="4"/>
    </row>
    <row r="103" spans="1:88" ht="43.5" customHeight="1" x14ac:dyDescent="0.25">
      <c r="A103" s="57"/>
      <c r="B103" s="92" t="s">
        <v>149</v>
      </c>
      <c r="C103" s="91"/>
      <c r="D103" s="91"/>
      <c r="E103" s="93"/>
      <c r="F103" s="93"/>
      <c r="G103" s="93"/>
      <c r="H103" s="93"/>
      <c r="I103" s="93"/>
      <c r="J103" s="93"/>
      <c r="K103" s="157"/>
      <c r="L103" s="152"/>
      <c r="M103" s="152" t="s">
        <v>242</v>
      </c>
      <c r="N103" s="157"/>
      <c r="O103" s="157"/>
      <c r="P103" s="157"/>
      <c r="Q103" s="157"/>
      <c r="R103" s="157"/>
      <c r="S103" s="157"/>
      <c r="T103" s="157"/>
      <c r="U103" s="153" t="s">
        <v>600</v>
      </c>
      <c r="V103" s="96"/>
      <c r="W103" s="120"/>
      <c r="X103" s="465">
        <f>+IF(W99="N/A",1,(IF(+W99="Complete",1,0)))</f>
        <v>0</v>
      </c>
      <c r="Y103" s="530" t="s">
        <v>211</v>
      </c>
      <c r="Z103" s="533"/>
      <c r="AA103" s="538"/>
      <c r="AB103" s="105"/>
      <c r="AC103" s="106"/>
      <c r="AD103" s="57"/>
      <c r="AE103" s="45"/>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c r="BY103" s="4"/>
      <c r="BZ103" s="4"/>
      <c r="CA103" s="4"/>
      <c r="CB103" s="4"/>
      <c r="CC103" s="4"/>
      <c r="CD103" s="4"/>
      <c r="CE103" s="4"/>
      <c r="CF103" s="4"/>
      <c r="CG103" s="4"/>
      <c r="CH103" s="4"/>
      <c r="CI103" s="4"/>
      <c r="CJ103" s="4"/>
    </row>
    <row r="104" spans="1:88" ht="43.5" customHeight="1" x14ac:dyDescent="0.25">
      <c r="A104" s="57"/>
      <c r="B104" s="92" t="s">
        <v>149</v>
      </c>
      <c r="C104" s="91"/>
      <c r="D104" s="91"/>
      <c r="E104" s="93"/>
      <c r="F104" s="93"/>
      <c r="G104" s="93"/>
      <c r="H104" s="93"/>
      <c r="I104" s="93"/>
      <c r="J104" s="93"/>
      <c r="K104" s="157"/>
      <c r="L104" s="152"/>
      <c r="M104" s="152" t="s">
        <v>242</v>
      </c>
      <c r="N104" s="157"/>
      <c r="O104" s="157"/>
      <c r="P104" s="157"/>
      <c r="Q104" s="157"/>
      <c r="R104" s="157"/>
      <c r="S104" s="157"/>
      <c r="T104" s="157"/>
      <c r="U104" s="153" t="s">
        <v>600</v>
      </c>
      <c r="V104" s="96"/>
      <c r="W104" s="120"/>
      <c r="X104" s="465">
        <f>+IF(W99="N/A",1,(IF(+W99="Complete",1,0)))</f>
        <v>0</v>
      </c>
      <c r="Y104" s="530" t="s">
        <v>212</v>
      </c>
      <c r="Z104" s="533"/>
      <c r="AA104" s="538"/>
      <c r="AB104" s="105"/>
      <c r="AC104" s="106"/>
      <c r="AD104" s="57"/>
      <c r="AE104" s="45"/>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c r="BN104" s="4"/>
      <c r="BO104" s="4"/>
      <c r="BP104" s="4"/>
      <c r="BQ104" s="4"/>
      <c r="BR104" s="4"/>
      <c r="BS104" s="4"/>
      <c r="BT104" s="4"/>
      <c r="BU104" s="4"/>
      <c r="BV104" s="4"/>
      <c r="BW104" s="4"/>
      <c r="BX104" s="4"/>
      <c r="BY104" s="4"/>
      <c r="BZ104" s="4"/>
      <c r="CA104" s="4"/>
      <c r="CB104" s="4"/>
      <c r="CC104" s="4"/>
      <c r="CD104" s="4"/>
      <c r="CE104" s="4"/>
      <c r="CF104" s="4"/>
      <c r="CG104" s="4"/>
      <c r="CH104" s="4"/>
      <c r="CI104" s="4"/>
      <c r="CJ104" s="4"/>
    </row>
    <row r="105" spans="1:88" ht="43.5" customHeight="1" x14ac:dyDescent="0.25">
      <c r="A105" s="57"/>
      <c r="B105" s="92" t="s">
        <v>149</v>
      </c>
      <c r="C105" s="91"/>
      <c r="D105" s="91"/>
      <c r="E105" s="93"/>
      <c r="F105" s="93"/>
      <c r="G105" s="93"/>
      <c r="H105" s="93"/>
      <c r="I105" s="93"/>
      <c r="J105" s="93"/>
      <c r="K105" s="157"/>
      <c r="L105" s="152"/>
      <c r="M105" s="152" t="s">
        <v>242</v>
      </c>
      <c r="N105" s="157"/>
      <c r="O105" s="157"/>
      <c r="P105" s="157"/>
      <c r="Q105" s="157"/>
      <c r="R105" s="157"/>
      <c r="S105" s="157"/>
      <c r="T105" s="157"/>
      <c r="U105" s="153" t="s">
        <v>600</v>
      </c>
      <c r="V105" s="96"/>
      <c r="W105" s="120"/>
      <c r="X105" s="465">
        <f>+IF(W99="N/A",1,(IF(+W99="Complete",1,0)))</f>
        <v>0</v>
      </c>
      <c r="Y105" s="530" t="s">
        <v>213</v>
      </c>
      <c r="Z105" s="533"/>
      <c r="AA105" s="538"/>
      <c r="AB105" s="105"/>
      <c r="AC105" s="106"/>
      <c r="AD105" s="57"/>
      <c r="AE105" s="45"/>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c r="CA105" s="4"/>
      <c r="CB105" s="4"/>
      <c r="CC105" s="4"/>
      <c r="CD105" s="4"/>
      <c r="CE105" s="4"/>
      <c r="CF105" s="4"/>
      <c r="CG105" s="4"/>
      <c r="CH105" s="4"/>
      <c r="CI105" s="4"/>
      <c r="CJ105" s="4"/>
    </row>
    <row r="106" spans="1:88" ht="43.5" customHeight="1" x14ac:dyDescent="0.25">
      <c r="A106" s="57"/>
      <c r="B106" s="92" t="s">
        <v>149</v>
      </c>
      <c r="C106" s="91"/>
      <c r="D106" s="91"/>
      <c r="E106" s="93"/>
      <c r="F106" s="93"/>
      <c r="G106" s="93"/>
      <c r="H106" s="93"/>
      <c r="I106" s="93"/>
      <c r="J106" s="93"/>
      <c r="K106" s="157"/>
      <c r="L106" s="152"/>
      <c r="M106" s="152" t="s">
        <v>242</v>
      </c>
      <c r="N106" s="157"/>
      <c r="O106" s="157"/>
      <c r="P106" s="157"/>
      <c r="Q106" s="157"/>
      <c r="R106" s="157"/>
      <c r="S106" s="157"/>
      <c r="T106" s="157"/>
      <c r="U106" s="153" t="s">
        <v>600</v>
      </c>
      <c r="V106" s="96"/>
      <c r="W106" s="120"/>
      <c r="X106" s="465">
        <f>+IF(W99="N/A",1,(IF(+W99="Complete",1,0)))</f>
        <v>0</v>
      </c>
      <c r="Y106" s="530" t="s">
        <v>214</v>
      </c>
      <c r="Z106" s="533"/>
      <c r="AA106" s="538"/>
      <c r="AB106" s="105"/>
      <c r="AC106" s="106"/>
      <c r="AD106" s="57"/>
      <c r="AE106" s="45"/>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c r="BY106" s="4"/>
      <c r="BZ106" s="4"/>
      <c r="CA106" s="4"/>
      <c r="CB106" s="4"/>
      <c r="CC106" s="4"/>
      <c r="CD106" s="4"/>
      <c r="CE106" s="4"/>
      <c r="CF106" s="4"/>
      <c r="CG106" s="4"/>
      <c r="CH106" s="4"/>
      <c r="CI106" s="4"/>
      <c r="CJ106" s="4"/>
    </row>
    <row r="107" spans="1:88" ht="43.5" customHeight="1" x14ac:dyDescent="0.25">
      <c r="A107" s="57"/>
      <c r="B107" s="92" t="s">
        <v>149</v>
      </c>
      <c r="C107" s="91"/>
      <c r="D107" s="91"/>
      <c r="E107" s="93"/>
      <c r="F107" s="93"/>
      <c r="G107" s="93"/>
      <c r="H107" s="93"/>
      <c r="I107" s="93"/>
      <c r="J107" s="93"/>
      <c r="K107" s="157"/>
      <c r="L107" s="152"/>
      <c r="M107" s="152" t="s">
        <v>242</v>
      </c>
      <c r="N107" s="157"/>
      <c r="O107" s="157"/>
      <c r="P107" s="157"/>
      <c r="Q107" s="157"/>
      <c r="R107" s="157"/>
      <c r="S107" s="157"/>
      <c r="T107" s="157"/>
      <c r="U107" s="153" t="s">
        <v>600</v>
      </c>
      <c r="V107" s="96"/>
      <c r="W107" s="120"/>
      <c r="X107" s="465">
        <f>+IF(W99="N/A",1,(IF(+W99="Complete",1,0)))</f>
        <v>0</v>
      </c>
      <c r="Y107" s="530" t="s">
        <v>215</v>
      </c>
      <c r="Z107" s="533"/>
      <c r="AA107" s="538"/>
      <c r="AB107" s="105"/>
      <c r="AC107" s="106"/>
      <c r="AD107" s="57"/>
      <c r="AE107" s="45"/>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c r="CA107" s="4"/>
      <c r="CB107" s="4"/>
      <c r="CC107" s="4"/>
      <c r="CD107" s="4"/>
      <c r="CE107" s="4"/>
      <c r="CF107" s="4"/>
      <c r="CG107" s="4"/>
      <c r="CH107" s="4"/>
      <c r="CI107" s="4"/>
      <c r="CJ107" s="4"/>
    </row>
    <row r="108" spans="1:88" ht="43.5" customHeight="1" x14ac:dyDescent="0.25">
      <c r="A108" s="57"/>
      <c r="B108" s="92" t="s">
        <v>149</v>
      </c>
      <c r="C108" s="91"/>
      <c r="D108" s="91"/>
      <c r="E108" s="93"/>
      <c r="F108" s="93"/>
      <c r="G108" s="93"/>
      <c r="H108" s="93"/>
      <c r="I108" s="93"/>
      <c r="J108" s="93"/>
      <c r="K108" s="157"/>
      <c r="L108" s="152"/>
      <c r="M108" s="152" t="s">
        <v>242</v>
      </c>
      <c r="N108" s="157"/>
      <c r="O108" s="157"/>
      <c r="P108" s="157"/>
      <c r="Q108" s="157"/>
      <c r="R108" s="157"/>
      <c r="S108" s="157"/>
      <c r="T108" s="157"/>
      <c r="U108" s="153" t="s">
        <v>600</v>
      </c>
      <c r="V108" s="96"/>
      <c r="W108" s="120"/>
      <c r="X108" s="465">
        <f>+IF(W99="N/A",1,(IF(+W99="Complete",1,0)))</f>
        <v>0</v>
      </c>
      <c r="Y108" s="530" t="s">
        <v>216</v>
      </c>
      <c r="Z108" s="533"/>
      <c r="AA108" s="538"/>
      <c r="AB108" s="105"/>
      <c r="AC108" s="106"/>
      <c r="AD108" s="57"/>
      <c r="AE108" s="45"/>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row>
    <row r="109" spans="1:88" ht="43.5" customHeight="1" x14ac:dyDescent="0.25">
      <c r="A109" s="57"/>
      <c r="B109" s="92" t="s">
        <v>149</v>
      </c>
      <c r="C109" s="91"/>
      <c r="D109" s="91"/>
      <c r="E109" s="93"/>
      <c r="F109" s="93"/>
      <c r="G109" s="93"/>
      <c r="H109" s="93"/>
      <c r="I109" s="93"/>
      <c r="J109" s="93"/>
      <c r="K109" s="157"/>
      <c r="L109" s="152"/>
      <c r="M109" s="152" t="s">
        <v>242</v>
      </c>
      <c r="N109" s="157"/>
      <c r="O109" s="157"/>
      <c r="P109" s="157"/>
      <c r="Q109" s="157"/>
      <c r="R109" s="157"/>
      <c r="S109" s="157"/>
      <c r="T109" s="157"/>
      <c r="U109" s="153" t="s">
        <v>600</v>
      </c>
      <c r="V109" s="96"/>
      <c r="W109" s="120"/>
      <c r="X109" s="465">
        <f>+IF(W99="N/A",1,(IF(+W99="Complete",1,0)))</f>
        <v>0</v>
      </c>
      <c r="Y109" s="530" t="s">
        <v>217</v>
      </c>
      <c r="Z109" s="533"/>
      <c r="AA109" s="538"/>
      <c r="AB109" s="105"/>
      <c r="AC109" s="106"/>
      <c r="AD109" s="57"/>
      <c r="AE109" s="45"/>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row>
    <row r="110" spans="1:88" ht="43.5" customHeight="1" x14ac:dyDescent="0.25">
      <c r="A110" s="57"/>
      <c r="B110" s="92" t="s">
        <v>149</v>
      </c>
      <c r="C110" s="91"/>
      <c r="D110" s="91"/>
      <c r="E110" s="93"/>
      <c r="F110" s="93"/>
      <c r="G110" s="93"/>
      <c r="H110" s="93"/>
      <c r="I110" s="93"/>
      <c r="J110" s="93"/>
      <c r="K110" s="157"/>
      <c r="L110" s="152"/>
      <c r="M110" s="152" t="s">
        <v>242</v>
      </c>
      <c r="N110" s="157"/>
      <c r="O110" s="157"/>
      <c r="P110" s="157"/>
      <c r="Q110" s="157"/>
      <c r="R110" s="157"/>
      <c r="S110" s="157"/>
      <c r="T110" s="157"/>
      <c r="U110" s="153" t="s">
        <v>600</v>
      </c>
      <c r="V110" s="96"/>
      <c r="W110" s="120"/>
      <c r="X110" s="465">
        <f>+IF(W99="N/A",1,(IF(+W99="Complete",1,0)))</f>
        <v>0</v>
      </c>
      <c r="Y110" s="530" t="s">
        <v>218</v>
      </c>
      <c r="Z110" s="533"/>
      <c r="AA110" s="538"/>
      <c r="AB110" s="105"/>
      <c r="AC110" s="106"/>
      <c r="AD110" s="57"/>
      <c r="AE110" s="45"/>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c r="CA110" s="4"/>
      <c r="CB110" s="4"/>
      <c r="CC110" s="4"/>
      <c r="CD110" s="4"/>
      <c r="CE110" s="4"/>
      <c r="CF110" s="4"/>
      <c r="CG110" s="4"/>
      <c r="CH110" s="4"/>
      <c r="CI110" s="4"/>
      <c r="CJ110" s="4"/>
    </row>
    <row r="111" spans="1:88" ht="43.5" customHeight="1" x14ac:dyDescent="0.25">
      <c r="A111" s="57"/>
      <c r="B111" s="92" t="s">
        <v>149</v>
      </c>
      <c r="C111" s="91"/>
      <c r="D111" s="91"/>
      <c r="E111" s="93"/>
      <c r="F111" s="93"/>
      <c r="G111" s="93"/>
      <c r="H111" s="93"/>
      <c r="I111" s="93"/>
      <c r="J111" s="93"/>
      <c r="K111" s="157"/>
      <c r="L111" s="152"/>
      <c r="M111" s="152" t="s">
        <v>242</v>
      </c>
      <c r="N111" s="157"/>
      <c r="O111" s="157"/>
      <c r="P111" s="157"/>
      <c r="Q111" s="157"/>
      <c r="R111" s="157"/>
      <c r="S111" s="157"/>
      <c r="T111" s="157"/>
      <c r="U111" s="153" t="s">
        <v>600</v>
      </c>
      <c r="V111" s="96"/>
      <c r="W111" s="120"/>
      <c r="X111" s="465">
        <f>+IF(W99="N/A",1,(IF(+W99="Complete",1,0)))</f>
        <v>0</v>
      </c>
      <c r="Y111" s="530" t="s">
        <v>219</v>
      </c>
      <c r="Z111" s="533"/>
      <c r="AA111" s="538"/>
      <c r="AB111" s="105"/>
      <c r="AC111" s="106"/>
      <c r="AD111" s="57"/>
      <c r="AE111" s="45"/>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L111" s="4"/>
      <c r="BM111" s="4"/>
      <c r="BN111" s="4"/>
      <c r="BO111" s="4"/>
      <c r="BP111" s="4"/>
      <c r="BQ111" s="4"/>
      <c r="BR111" s="4"/>
      <c r="BS111" s="4"/>
      <c r="BT111" s="4"/>
      <c r="BU111" s="4"/>
      <c r="BV111" s="4"/>
      <c r="BW111" s="4"/>
      <c r="BX111" s="4"/>
      <c r="BY111" s="4"/>
      <c r="BZ111" s="4"/>
      <c r="CA111" s="4"/>
      <c r="CB111" s="4"/>
      <c r="CC111" s="4"/>
      <c r="CD111" s="4"/>
      <c r="CE111" s="4"/>
      <c r="CF111" s="4"/>
      <c r="CG111" s="4"/>
      <c r="CH111" s="4"/>
      <c r="CI111" s="4"/>
      <c r="CJ111" s="4"/>
    </row>
    <row r="112" spans="1:88" ht="43.5" customHeight="1" x14ac:dyDescent="0.25">
      <c r="A112" s="57"/>
      <c r="B112" s="92" t="s">
        <v>149</v>
      </c>
      <c r="C112" s="91"/>
      <c r="D112" s="91"/>
      <c r="E112" s="93"/>
      <c r="F112" s="93"/>
      <c r="G112" s="93"/>
      <c r="H112" s="93"/>
      <c r="I112" s="93"/>
      <c r="J112" s="93"/>
      <c r="K112" s="157"/>
      <c r="L112" s="152"/>
      <c r="M112" s="152" t="s">
        <v>242</v>
      </c>
      <c r="N112" s="157"/>
      <c r="O112" s="157"/>
      <c r="P112" s="157"/>
      <c r="Q112" s="157"/>
      <c r="R112" s="157"/>
      <c r="S112" s="157"/>
      <c r="T112" s="157"/>
      <c r="U112" s="153" t="s">
        <v>600</v>
      </c>
      <c r="V112" s="96"/>
      <c r="W112" s="120"/>
      <c r="X112" s="465">
        <f>+IF(W99="N/A",1,(IF(+W99="Complete",1,0)))</f>
        <v>0</v>
      </c>
      <c r="Y112" s="530" t="s">
        <v>220</v>
      </c>
      <c r="Z112" s="533"/>
      <c r="AA112" s="538"/>
      <c r="AB112" s="105"/>
      <c r="AC112" s="106"/>
      <c r="AD112" s="57"/>
      <c r="AE112" s="45"/>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row>
    <row r="113" spans="1:88" ht="48" customHeight="1" x14ac:dyDescent="0.25">
      <c r="A113" s="57"/>
      <c r="B113" s="92" t="s">
        <v>149</v>
      </c>
      <c r="C113" s="91"/>
      <c r="D113" s="91"/>
      <c r="E113" s="93"/>
      <c r="F113" s="93"/>
      <c r="G113" s="93"/>
      <c r="H113" s="93"/>
      <c r="I113" s="93"/>
      <c r="J113" s="93"/>
      <c r="K113" s="157"/>
      <c r="L113" s="152"/>
      <c r="M113" s="152" t="s">
        <v>242</v>
      </c>
      <c r="N113" s="157"/>
      <c r="O113" s="157"/>
      <c r="P113" s="157"/>
      <c r="Q113" s="157"/>
      <c r="R113" s="157"/>
      <c r="S113" s="157"/>
      <c r="T113" s="157"/>
      <c r="U113" s="153" t="s">
        <v>600</v>
      </c>
      <c r="V113" s="96"/>
      <c r="W113" s="120"/>
      <c r="X113" s="465">
        <f>+IF(W99="N/A",1,(IF(+W99="Complete",1,0)))</f>
        <v>0</v>
      </c>
      <c r="Y113" s="530" t="s">
        <v>221</v>
      </c>
      <c r="Z113" s="535"/>
      <c r="AA113" s="539"/>
      <c r="AB113" s="105"/>
      <c r="AC113" s="106"/>
      <c r="AD113" s="57"/>
      <c r="AE113" s="45"/>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row>
    <row r="114" spans="1:88" ht="48" customHeight="1" x14ac:dyDescent="0.25">
      <c r="A114" s="57"/>
      <c r="B114" s="92" t="s">
        <v>149</v>
      </c>
      <c r="C114" s="91"/>
      <c r="D114" s="91"/>
      <c r="E114" s="93"/>
      <c r="F114" s="93"/>
      <c r="G114" s="93"/>
      <c r="H114" s="93"/>
      <c r="I114" s="93"/>
      <c r="J114" s="93"/>
      <c r="K114" s="157"/>
      <c r="L114" s="152" t="s">
        <v>242</v>
      </c>
      <c r="M114" s="152" t="s">
        <v>242</v>
      </c>
      <c r="N114" s="157"/>
      <c r="O114" s="157"/>
      <c r="P114" s="157"/>
      <c r="Q114" s="157"/>
      <c r="R114" s="157"/>
      <c r="S114" s="157"/>
      <c r="T114" s="157"/>
      <c r="U114" s="153" t="s">
        <v>273</v>
      </c>
      <c r="V114" s="96" t="s">
        <v>196</v>
      </c>
      <c r="W114" s="120"/>
      <c r="X114" s="465">
        <f>+IF(W114="N/A",1,(IF(+W114="Complete",1,0)))</f>
        <v>0</v>
      </c>
      <c r="Y114" s="530" t="s">
        <v>223</v>
      </c>
      <c r="Z114" s="530" t="s">
        <v>224</v>
      </c>
      <c r="AA114" s="530" t="s">
        <v>225</v>
      </c>
      <c r="AB114" s="530" t="s">
        <v>226</v>
      </c>
      <c r="AC114" s="624" t="s">
        <v>601</v>
      </c>
      <c r="AD114" s="57"/>
      <c r="AE114" s="45"/>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row>
    <row r="115" spans="1:88" ht="48" customHeight="1" x14ac:dyDescent="0.25">
      <c r="A115" s="57"/>
      <c r="B115" s="92" t="s">
        <v>149</v>
      </c>
      <c r="C115" s="91"/>
      <c r="D115" s="91"/>
      <c r="E115" s="93"/>
      <c r="F115" s="93"/>
      <c r="G115" s="93"/>
      <c r="H115" s="93"/>
      <c r="I115" s="93"/>
      <c r="J115" s="93"/>
      <c r="K115" s="157"/>
      <c r="L115" s="152" t="s">
        <v>242</v>
      </c>
      <c r="M115" s="152" t="s">
        <v>242</v>
      </c>
      <c r="N115" s="157"/>
      <c r="O115" s="157"/>
      <c r="P115" s="157"/>
      <c r="Q115" s="157"/>
      <c r="R115" s="157"/>
      <c r="S115" s="157"/>
      <c r="T115" s="157"/>
      <c r="U115" s="153" t="s">
        <v>273</v>
      </c>
      <c r="V115" s="466" t="s">
        <v>151</v>
      </c>
      <c r="W115" s="120"/>
      <c r="X115" s="465">
        <f>+IF(W114="N/A",1,(+IF(+W114="Complete",1,0)))</f>
        <v>0</v>
      </c>
      <c r="Y115" s="470"/>
      <c r="Z115" s="470"/>
      <c r="AA115" s="470"/>
      <c r="AB115" s="470"/>
      <c r="AC115" s="540"/>
      <c r="AD115" s="57"/>
      <c r="AE115" s="45"/>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c r="BX115" s="4"/>
      <c r="BY115" s="4"/>
      <c r="BZ115" s="4"/>
      <c r="CA115" s="4"/>
      <c r="CB115" s="4"/>
      <c r="CC115" s="4"/>
      <c r="CD115" s="4"/>
      <c r="CE115" s="4"/>
      <c r="CF115" s="4"/>
      <c r="CG115" s="4"/>
      <c r="CH115" s="4"/>
      <c r="CI115" s="4"/>
      <c r="CJ115" s="4"/>
    </row>
    <row r="116" spans="1:88" ht="48" customHeight="1" x14ac:dyDescent="0.25">
      <c r="A116" s="57"/>
      <c r="B116" s="92" t="s">
        <v>149</v>
      </c>
      <c r="C116" s="91"/>
      <c r="D116" s="91"/>
      <c r="E116" s="93"/>
      <c r="F116" s="93"/>
      <c r="G116" s="93"/>
      <c r="H116" s="93"/>
      <c r="I116" s="93"/>
      <c r="J116" s="93"/>
      <c r="K116" s="157"/>
      <c r="L116" s="152" t="s">
        <v>242</v>
      </c>
      <c r="M116" s="152" t="s">
        <v>242</v>
      </c>
      <c r="N116" s="157"/>
      <c r="O116" s="157"/>
      <c r="P116" s="157"/>
      <c r="Q116" s="157"/>
      <c r="R116" s="157"/>
      <c r="S116" s="157"/>
      <c r="T116" s="157"/>
      <c r="U116" s="153" t="s">
        <v>273</v>
      </c>
      <c r="V116" s="466" t="s">
        <v>152</v>
      </c>
      <c r="W116" s="120"/>
      <c r="X116" s="465">
        <f>+IF(W114="N/A",1,(+IF(+W114="Complete",1,0)))</f>
        <v>0</v>
      </c>
      <c r="Y116" s="470"/>
      <c r="Z116" s="470"/>
      <c r="AA116" s="470"/>
      <c r="AB116" s="470"/>
      <c r="AC116" s="540"/>
      <c r="AD116" s="57"/>
      <c r="AE116" s="45"/>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c r="BX116" s="4"/>
      <c r="BY116" s="4"/>
      <c r="BZ116" s="4"/>
      <c r="CA116" s="4"/>
      <c r="CB116" s="4"/>
      <c r="CC116" s="4"/>
      <c r="CD116" s="4"/>
      <c r="CE116" s="4"/>
      <c r="CF116" s="4"/>
      <c r="CG116" s="4"/>
      <c r="CH116" s="4"/>
      <c r="CI116" s="4"/>
      <c r="CJ116" s="4"/>
    </row>
    <row r="117" spans="1:88" ht="48" customHeight="1" x14ac:dyDescent="0.25">
      <c r="A117" s="57"/>
      <c r="B117" s="92" t="s">
        <v>149</v>
      </c>
      <c r="C117" s="91"/>
      <c r="D117" s="91"/>
      <c r="E117" s="93"/>
      <c r="F117" s="93"/>
      <c r="G117" s="93"/>
      <c r="H117" s="93"/>
      <c r="I117" s="93"/>
      <c r="J117" s="93"/>
      <c r="K117" s="157"/>
      <c r="L117" s="152" t="s">
        <v>242</v>
      </c>
      <c r="M117" s="152" t="s">
        <v>242</v>
      </c>
      <c r="N117" s="157"/>
      <c r="O117" s="157"/>
      <c r="P117" s="157"/>
      <c r="Q117" s="157"/>
      <c r="R117" s="157"/>
      <c r="S117" s="157"/>
      <c r="T117" s="157"/>
      <c r="U117" s="153" t="s">
        <v>273</v>
      </c>
      <c r="V117" s="466" t="s">
        <v>153</v>
      </c>
      <c r="W117" s="120"/>
      <c r="X117" s="465">
        <f>+IF(W114="N/A",1,(+IF(+W114="Complete",1,0)))</f>
        <v>0</v>
      </c>
      <c r="Y117" s="470"/>
      <c r="Z117" s="470"/>
      <c r="AA117" s="470"/>
      <c r="AB117" s="470"/>
      <c r="AC117" s="540"/>
      <c r="AD117" s="57"/>
      <c r="AE117" s="45"/>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c r="BX117" s="4"/>
      <c r="BY117" s="4"/>
      <c r="BZ117" s="4"/>
      <c r="CA117" s="4"/>
      <c r="CB117" s="4"/>
      <c r="CC117" s="4"/>
      <c r="CD117" s="4"/>
      <c r="CE117" s="4"/>
      <c r="CF117" s="4"/>
      <c r="CG117" s="4"/>
      <c r="CH117" s="4"/>
      <c r="CI117" s="4"/>
      <c r="CJ117" s="4"/>
    </row>
    <row r="118" spans="1:88" ht="48" customHeight="1" x14ac:dyDescent="0.25">
      <c r="A118" s="57"/>
      <c r="B118" s="92" t="s">
        <v>149</v>
      </c>
      <c r="C118" s="91"/>
      <c r="D118" s="91"/>
      <c r="E118" s="93"/>
      <c r="F118" s="93"/>
      <c r="G118" s="93"/>
      <c r="H118" s="93"/>
      <c r="I118" s="93"/>
      <c r="J118" s="93"/>
      <c r="K118" s="157"/>
      <c r="L118" s="152" t="s">
        <v>242</v>
      </c>
      <c r="M118" s="152" t="s">
        <v>242</v>
      </c>
      <c r="N118" s="157"/>
      <c r="O118" s="157"/>
      <c r="P118" s="157"/>
      <c r="Q118" s="157"/>
      <c r="R118" s="157"/>
      <c r="S118" s="157"/>
      <c r="T118" s="157"/>
      <c r="U118" s="153" t="s">
        <v>273</v>
      </c>
      <c r="V118" s="466" t="s">
        <v>166</v>
      </c>
      <c r="W118" s="120"/>
      <c r="X118" s="465">
        <f>+IF(W114="N/A",1,(+IF(+W114="Complete",1,0)))</f>
        <v>0</v>
      </c>
      <c r="Y118" s="470"/>
      <c r="Z118" s="470"/>
      <c r="AA118" s="470"/>
      <c r="AB118" s="470"/>
      <c r="AC118" s="540"/>
      <c r="AD118" s="57"/>
      <c r="AE118" s="45"/>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4"/>
      <c r="BI118" s="4"/>
      <c r="BJ118" s="4"/>
      <c r="BK118" s="4"/>
      <c r="BL118" s="4"/>
      <c r="BM118" s="4"/>
      <c r="BN118" s="4"/>
      <c r="BO118" s="4"/>
      <c r="BP118" s="4"/>
      <c r="BQ118" s="4"/>
      <c r="BR118" s="4"/>
      <c r="BS118" s="4"/>
      <c r="BT118" s="4"/>
      <c r="BU118" s="4"/>
      <c r="BV118" s="4"/>
      <c r="BW118" s="4"/>
      <c r="BX118" s="4"/>
      <c r="BY118" s="4"/>
      <c r="BZ118" s="4"/>
      <c r="CA118" s="4"/>
      <c r="CB118" s="4"/>
      <c r="CC118" s="4"/>
      <c r="CD118" s="4"/>
      <c r="CE118" s="4"/>
      <c r="CF118" s="4"/>
      <c r="CG118" s="4"/>
      <c r="CH118" s="4"/>
      <c r="CI118" s="4"/>
      <c r="CJ118" s="4"/>
    </row>
    <row r="119" spans="1:88" ht="48" customHeight="1" x14ac:dyDescent="0.25">
      <c r="A119" s="57"/>
      <c r="B119" s="92" t="s">
        <v>149</v>
      </c>
      <c r="C119" s="91"/>
      <c r="D119" s="91"/>
      <c r="E119" s="93"/>
      <c r="F119" s="93"/>
      <c r="G119" s="93"/>
      <c r="H119" s="93"/>
      <c r="I119" s="93"/>
      <c r="J119" s="93"/>
      <c r="K119" s="157"/>
      <c r="L119" s="152" t="s">
        <v>242</v>
      </c>
      <c r="M119" s="152" t="s">
        <v>242</v>
      </c>
      <c r="N119" s="157"/>
      <c r="O119" s="157"/>
      <c r="P119" s="157"/>
      <c r="Q119" s="157"/>
      <c r="R119" s="157"/>
      <c r="S119" s="157"/>
      <c r="T119" s="157"/>
      <c r="U119" s="153" t="s">
        <v>273</v>
      </c>
      <c r="V119" s="466" t="s">
        <v>167</v>
      </c>
      <c r="W119" s="120"/>
      <c r="X119" s="465">
        <f>+IF(W114="N/A",1,(+IF(+W114="Complete",1,0)))</f>
        <v>0</v>
      </c>
      <c r="Y119" s="470"/>
      <c r="Z119" s="470"/>
      <c r="AA119" s="470"/>
      <c r="AB119" s="470"/>
      <c r="AC119" s="540"/>
      <c r="AD119" s="57"/>
      <c r="AE119" s="45"/>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4"/>
      <c r="BI119" s="4"/>
      <c r="BJ119" s="4"/>
      <c r="BK119" s="4"/>
      <c r="BL119" s="4"/>
      <c r="BM119" s="4"/>
      <c r="BN119" s="4"/>
      <c r="BO119" s="4"/>
      <c r="BP119" s="4"/>
      <c r="BQ119" s="4"/>
      <c r="BR119" s="4"/>
      <c r="BS119" s="4"/>
      <c r="BT119" s="4"/>
      <c r="BU119" s="4"/>
      <c r="BV119" s="4"/>
      <c r="BW119" s="4"/>
      <c r="BX119" s="4"/>
      <c r="BY119" s="4"/>
      <c r="BZ119" s="4"/>
      <c r="CA119" s="4"/>
      <c r="CB119" s="4"/>
      <c r="CC119" s="4"/>
      <c r="CD119" s="4"/>
      <c r="CE119" s="4"/>
      <c r="CF119" s="4"/>
      <c r="CG119" s="4"/>
      <c r="CH119" s="4"/>
      <c r="CI119" s="4"/>
      <c r="CJ119" s="4"/>
    </row>
    <row r="120" spans="1:88" ht="48" customHeight="1" x14ac:dyDescent="0.25">
      <c r="A120" s="57"/>
      <c r="B120" s="92" t="s">
        <v>149</v>
      </c>
      <c r="C120" s="91"/>
      <c r="D120" s="91"/>
      <c r="E120" s="93"/>
      <c r="F120" s="93"/>
      <c r="G120" s="93"/>
      <c r="H120" s="93"/>
      <c r="I120" s="93"/>
      <c r="J120" s="93"/>
      <c r="K120" s="157"/>
      <c r="L120" s="152" t="s">
        <v>242</v>
      </c>
      <c r="M120" s="152" t="s">
        <v>242</v>
      </c>
      <c r="N120" s="157"/>
      <c r="O120" s="157"/>
      <c r="P120" s="157"/>
      <c r="Q120" s="157"/>
      <c r="R120" s="157"/>
      <c r="S120" s="157"/>
      <c r="T120" s="157"/>
      <c r="U120" s="153" t="s">
        <v>273</v>
      </c>
      <c r="V120" s="466" t="s">
        <v>168</v>
      </c>
      <c r="W120" s="120"/>
      <c r="X120" s="465">
        <f>+IF(W114="N/A",1,(+IF(+W114="Complete",1,0)))</f>
        <v>0</v>
      </c>
      <c r="Y120" s="470"/>
      <c r="Z120" s="470"/>
      <c r="AA120" s="470"/>
      <c r="AB120" s="470"/>
      <c r="AC120" s="541"/>
      <c r="AD120" s="57"/>
      <c r="AE120" s="45"/>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row>
    <row r="121" spans="1:88" ht="48" customHeight="1" x14ac:dyDescent="0.25">
      <c r="A121" s="57"/>
      <c r="B121" s="92" t="s">
        <v>149</v>
      </c>
      <c r="C121" s="91"/>
      <c r="D121" s="91"/>
      <c r="E121" s="93"/>
      <c r="F121" s="93"/>
      <c r="G121" s="93"/>
      <c r="H121" s="93"/>
      <c r="I121" s="93"/>
      <c r="J121" s="93"/>
      <c r="K121" s="157"/>
      <c r="L121" s="152" t="s">
        <v>242</v>
      </c>
      <c r="M121" s="152" t="s">
        <v>242</v>
      </c>
      <c r="N121" s="157"/>
      <c r="O121" s="157"/>
      <c r="P121" s="157"/>
      <c r="Q121" s="157"/>
      <c r="R121" s="157"/>
      <c r="S121" s="157"/>
      <c r="T121" s="157"/>
      <c r="U121" s="153" t="s">
        <v>273</v>
      </c>
      <c r="V121" s="96" t="s">
        <v>194</v>
      </c>
      <c r="W121" s="120"/>
      <c r="X121" s="465">
        <f>+IF(W121="N/A",1,(IF(+W121="Complete",1,0)))</f>
        <v>0</v>
      </c>
      <c r="Y121" s="542" t="s">
        <v>602</v>
      </c>
      <c r="Z121" s="542" t="s">
        <v>603</v>
      </c>
      <c r="AA121" s="542" t="s">
        <v>604</v>
      </c>
      <c r="AB121" s="543" t="s">
        <v>605</v>
      </c>
      <c r="AC121" s="609" t="s">
        <v>633</v>
      </c>
      <c r="AD121" s="57"/>
      <c r="AE121" s="45"/>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row>
    <row r="122" spans="1:88" ht="48" customHeight="1" x14ac:dyDescent="0.25">
      <c r="A122" s="57"/>
      <c r="B122" s="92" t="s">
        <v>149</v>
      </c>
      <c r="C122" s="91"/>
      <c r="D122" s="91"/>
      <c r="E122" s="93"/>
      <c r="F122" s="93"/>
      <c r="G122" s="93"/>
      <c r="H122" s="93"/>
      <c r="I122" s="93"/>
      <c r="J122" s="93"/>
      <c r="K122" s="157"/>
      <c r="L122" s="152" t="s">
        <v>242</v>
      </c>
      <c r="M122" s="152" t="s">
        <v>242</v>
      </c>
      <c r="N122" s="157"/>
      <c r="O122" s="157"/>
      <c r="P122" s="157"/>
      <c r="Q122" s="157"/>
      <c r="R122" s="157"/>
      <c r="S122" s="157"/>
      <c r="T122" s="157"/>
      <c r="U122" s="153" t="s">
        <v>273</v>
      </c>
      <c r="V122" s="96" t="s">
        <v>222</v>
      </c>
      <c r="W122" s="121"/>
      <c r="X122" s="465">
        <f>+IF(W121="N/A",1,(IF(+W121="Complete",1,0)))</f>
        <v>0</v>
      </c>
      <c r="Y122" s="471"/>
      <c r="Z122" s="483"/>
      <c r="AA122" s="483"/>
      <c r="AB122" s="483"/>
      <c r="AC122" s="545"/>
      <c r="AD122" s="57"/>
      <c r="AE122" s="45"/>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c r="CA122" s="4"/>
      <c r="CB122" s="4"/>
      <c r="CC122" s="4"/>
      <c r="CD122" s="4"/>
      <c r="CE122" s="4"/>
      <c r="CF122" s="4"/>
      <c r="CG122" s="4"/>
      <c r="CH122" s="4"/>
      <c r="CI122" s="4"/>
      <c r="CJ122" s="4"/>
    </row>
    <row r="123" spans="1:88" ht="48" customHeight="1" x14ac:dyDescent="0.25">
      <c r="A123" s="57"/>
      <c r="B123" s="92" t="s">
        <v>149</v>
      </c>
      <c r="C123" s="91"/>
      <c r="D123" s="91"/>
      <c r="E123" s="93"/>
      <c r="F123" s="93"/>
      <c r="G123" s="93"/>
      <c r="H123" s="93"/>
      <c r="I123" s="93"/>
      <c r="J123" s="93"/>
      <c r="K123" s="157"/>
      <c r="L123" s="152" t="s">
        <v>242</v>
      </c>
      <c r="M123" s="152" t="s">
        <v>242</v>
      </c>
      <c r="N123" s="157"/>
      <c r="O123" s="157"/>
      <c r="P123" s="157"/>
      <c r="Q123" s="157"/>
      <c r="R123" s="157"/>
      <c r="S123" s="157"/>
      <c r="T123" s="157"/>
      <c r="U123" s="153" t="s">
        <v>273</v>
      </c>
      <c r="V123" s="96" t="s">
        <v>227</v>
      </c>
      <c r="W123" s="121"/>
      <c r="X123" s="465">
        <f>+IF(W121="N/A",1,(IF(+W121="Complete",1,0)))</f>
        <v>0</v>
      </c>
      <c r="Y123" s="472" t="str">
        <f>IF(W123="yes","Describe purpose"," ")</f>
        <v xml:space="preserve"> </v>
      </c>
      <c r="Z123" s="704"/>
      <c r="AA123" s="705"/>
      <c r="AB123" s="705"/>
      <c r="AC123" s="546"/>
      <c r="AD123" s="57"/>
      <c r="AE123" s="45"/>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c r="BX123" s="4"/>
      <c r="BY123" s="4"/>
      <c r="BZ123" s="4"/>
      <c r="CA123" s="4"/>
      <c r="CB123" s="4"/>
      <c r="CC123" s="4"/>
      <c r="CD123" s="4"/>
      <c r="CE123" s="4"/>
      <c r="CF123" s="4"/>
      <c r="CG123" s="4"/>
      <c r="CH123" s="4"/>
      <c r="CI123" s="4"/>
      <c r="CJ123" s="4"/>
    </row>
    <row r="124" spans="1:88" ht="48" customHeight="1" x14ac:dyDescent="0.25">
      <c r="A124" s="57"/>
      <c r="B124" s="92" t="s">
        <v>149</v>
      </c>
      <c r="C124" s="91"/>
      <c r="D124" s="91"/>
      <c r="E124" s="93"/>
      <c r="F124" s="93"/>
      <c r="G124" s="93"/>
      <c r="H124" s="93"/>
      <c r="I124" s="93"/>
      <c r="J124" s="93"/>
      <c r="K124" s="157"/>
      <c r="L124" s="152" t="s">
        <v>242</v>
      </c>
      <c r="M124" s="152" t="s">
        <v>242</v>
      </c>
      <c r="N124" s="157"/>
      <c r="O124" s="157"/>
      <c r="P124" s="157"/>
      <c r="Q124" s="157"/>
      <c r="R124" s="157"/>
      <c r="S124" s="157"/>
      <c r="T124" s="157"/>
      <c r="U124" s="153" t="s">
        <v>273</v>
      </c>
      <c r="V124" s="96" t="s">
        <v>169</v>
      </c>
      <c r="X124" s="465">
        <f>+IF(W121="N/A",1,(IF(+W121="Complete",1,0)))</f>
        <v>0</v>
      </c>
      <c r="Y124" s="472" t="str">
        <f>IF(W124="yes","Describe purpose"," ")</f>
        <v xml:space="preserve"> </v>
      </c>
      <c r="Z124" s="704"/>
      <c r="AA124" s="705"/>
      <c r="AB124" s="705"/>
      <c r="AC124" s="547"/>
      <c r="AD124" s="57"/>
      <c r="AE124" s="45"/>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c r="BX124" s="4"/>
      <c r="BY124" s="4"/>
      <c r="BZ124" s="4"/>
      <c r="CA124" s="4"/>
      <c r="CB124" s="4"/>
      <c r="CC124" s="4"/>
      <c r="CD124" s="4"/>
      <c r="CE124" s="4"/>
      <c r="CF124" s="4"/>
      <c r="CG124" s="4"/>
      <c r="CH124" s="4"/>
      <c r="CI124" s="4"/>
      <c r="CJ124" s="4"/>
    </row>
    <row r="125" spans="1:88" ht="48" customHeight="1" x14ac:dyDescent="0.25">
      <c r="A125" s="57"/>
      <c r="B125" s="92" t="s">
        <v>149</v>
      </c>
      <c r="C125" s="91"/>
      <c r="D125" s="91"/>
      <c r="E125" s="93"/>
      <c r="F125" s="93"/>
      <c r="G125" s="93"/>
      <c r="H125" s="93"/>
      <c r="I125" s="93"/>
      <c r="J125" s="93"/>
      <c r="K125" s="157"/>
      <c r="L125" s="152" t="s">
        <v>242</v>
      </c>
      <c r="M125" s="152" t="s">
        <v>242</v>
      </c>
      <c r="N125" s="157"/>
      <c r="O125" s="157"/>
      <c r="P125" s="157"/>
      <c r="Q125" s="157"/>
      <c r="R125" s="157"/>
      <c r="S125" s="152" t="s">
        <v>625</v>
      </c>
      <c r="T125" s="157"/>
      <c r="U125" s="153" t="s">
        <v>272</v>
      </c>
      <c r="V125" s="96" t="s">
        <v>561</v>
      </c>
      <c r="W125" s="120"/>
      <c r="X125" s="465">
        <f>+IF(W125="N/A",1,(IF(+W125="Complete",1,0)))</f>
        <v>0</v>
      </c>
      <c r="Y125" s="706"/>
      <c r="Z125" s="707"/>
      <c r="AA125" s="707"/>
      <c r="AB125" s="707"/>
      <c r="AC125" s="708"/>
      <c r="AD125" s="57"/>
      <c r="AE125" s="45"/>
      <c r="AF125" s="4"/>
      <c r="AG125" s="4"/>
      <c r="AH125" s="4"/>
      <c r="AI125" s="4"/>
      <c r="AJ125" s="4"/>
      <c r="AK125" s="4"/>
      <c r="AL125" s="4"/>
      <c r="AM125" s="4"/>
      <c r="AN125" s="4"/>
      <c r="AO125" s="4"/>
      <c r="AP125" s="4"/>
      <c r="AQ125" s="4"/>
      <c r="AR125" s="4"/>
      <c r="AS125" s="4"/>
      <c r="AT125" s="4"/>
      <c r="AU125" s="4"/>
      <c r="AV125" s="4"/>
      <c r="AW125" s="4"/>
      <c r="AX125" s="4"/>
      <c r="AY125" s="4"/>
      <c r="AZ125" s="4"/>
      <c r="BA125" s="4"/>
      <c r="BB125" s="4"/>
      <c r="BC125" s="4"/>
      <c r="BD125" s="4"/>
      <c r="BE125" s="4"/>
      <c r="BF125" s="4"/>
      <c r="BG125" s="4"/>
      <c r="BH125" s="4"/>
      <c r="BI125" s="4"/>
      <c r="BJ125" s="4"/>
      <c r="BK125" s="4"/>
      <c r="BL125" s="4"/>
      <c r="BM125" s="4"/>
      <c r="BN125" s="4"/>
      <c r="BO125" s="4"/>
      <c r="BP125" s="4"/>
      <c r="BQ125" s="4"/>
      <c r="BR125" s="4"/>
      <c r="BS125" s="4"/>
      <c r="BT125" s="4"/>
      <c r="BU125" s="4"/>
      <c r="BV125" s="4"/>
      <c r="BW125" s="4"/>
      <c r="BX125" s="4"/>
      <c r="BY125" s="4"/>
      <c r="BZ125" s="4"/>
      <c r="CA125" s="4"/>
      <c r="CB125" s="4"/>
      <c r="CC125" s="4"/>
      <c r="CD125" s="4"/>
      <c r="CE125" s="4"/>
      <c r="CF125" s="4"/>
      <c r="CG125" s="4"/>
      <c r="CH125" s="4"/>
      <c r="CI125" s="4"/>
      <c r="CJ125" s="4"/>
    </row>
    <row r="126" spans="1:88" ht="48" customHeight="1" x14ac:dyDescent="0.25">
      <c r="A126" s="73"/>
      <c r="B126" s="92" t="s">
        <v>149</v>
      </c>
      <c r="C126" s="107" t="s">
        <v>173</v>
      </c>
      <c r="D126" s="107" t="s">
        <v>174</v>
      </c>
      <c r="E126" s="107" t="s">
        <v>175</v>
      </c>
      <c r="F126" s="107" t="s">
        <v>176</v>
      </c>
      <c r="G126" s="107" t="s">
        <v>177</v>
      </c>
      <c r="H126" s="107" t="s">
        <v>178</v>
      </c>
      <c r="I126" s="91"/>
      <c r="J126" s="91"/>
      <c r="K126" s="152"/>
      <c r="L126" s="152" t="s">
        <v>242</v>
      </c>
      <c r="M126" s="152" t="s">
        <v>242</v>
      </c>
      <c r="N126" s="152"/>
      <c r="O126" s="152"/>
      <c r="P126" s="152"/>
      <c r="Q126" s="152"/>
      <c r="R126" s="152"/>
      <c r="S126" s="152" t="s">
        <v>625</v>
      </c>
      <c r="T126" s="152"/>
      <c r="U126" s="153" t="s">
        <v>272</v>
      </c>
      <c r="V126" s="91" t="s">
        <v>197</v>
      </c>
      <c r="W126" s="120"/>
      <c r="X126" s="465">
        <f>+IF(W126="N/A",1,(IF(+W126="Complete",1,0)))</f>
        <v>0</v>
      </c>
      <c r="Y126" s="609" t="s">
        <v>634</v>
      </c>
      <c r="Z126" s="542" t="s">
        <v>607</v>
      </c>
      <c r="AA126" s="542" t="s">
        <v>608</v>
      </c>
      <c r="AB126" s="542" t="s">
        <v>609</v>
      </c>
      <c r="AC126" s="543" t="s">
        <v>610</v>
      </c>
      <c r="AD126" s="73"/>
      <c r="AE126" s="45"/>
      <c r="AF126" s="4"/>
      <c r="AG126" s="4"/>
      <c r="AH126" s="4"/>
      <c r="AI126" s="4"/>
      <c r="AJ126" s="4"/>
      <c r="AK126" s="4"/>
      <c r="AL126" s="4"/>
      <c r="AM126" s="4"/>
      <c r="AN126" s="4"/>
      <c r="AO126" s="4"/>
      <c r="AP126" s="4"/>
      <c r="AQ126" s="4"/>
      <c r="AR126" s="4"/>
      <c r="AS126" s="4"/>
      <c r="AT126" s="4"/>
      <c r="AU126" s="4"/>
      <c r="AV126" s="4"/>
      <c r="AW126" s="4"/>
      <c r="AX126" s="4"/>
      <c r="AY126" s="4"/>
      <c r="AZ126" s="4"/>
      <c r="BA126" s="4"/>
      <c r="BB126" s="4"/>
      <c r="BC126" s="4"/>
      <c r="BD126" s="4"/>
      <c r="BE126" s="4"/>
      <c r="BF126" s="4"/>
      <c r="BG126" s="4"/>
      <c r="BH126" s="4"/>
      <c r="BI126" s="4"/>
      <c r="BJ126" s="4"/>
      <c r="BK126" s="4"/>
      <c r="BL126" s="4"/>
      <c r="BM126" s="4"/>
      <c r="BN126" s="4"/>
      <c r="BO126" s="4"/>
      <c r="BP126" s="4"/>
      <c r="BQ126" s="4"/>
      <c r="BR126" s="4"/>
      <c r="BS126" s="4"/>
      <c r="BT126" s="4"/>
      <c r="BU126" s="4"/>
      <c r="BV126" s="4"/>
      <c r="BW126" s="4"/>
      <c r="BX126" s="4"/>
      <c r="BY126" s="4"/>
      <c r="BZ126" s="4"/>
      <c r="CA126" s="4"/>
      <c r="CB126" s="4"/>
      <c r="CC126" s="4"/>
      <c r="CD126" s="4"/>
      <c r="CE126" s="4"/>
      <c r="CF126" s="4"/>
      <c r="CG126" s="4"/>
      <c r="CH126" s="4"/>
      <c r="CI126" s="4"/>
      <c r="CJ126" s="4"/>
    </row>
    <row r="127" spans="1:88" ht="48" customHeight="1" x14ac:dyDescent="0.25">
      <c r="A127" s="73"/>
      <c r="B127" s="92" t="s">
        <v>149</v>
      </c>
      <c r="C127" s="108"/>
      <c r="D127" s="108"/>
      <c r="E127" s="108"/>
      <c r="F127" s="108"/>
      <c r="G127" s="109"/>
      <c r="H127" s="109"/>
      <c r="I127" s="91"/>
      <c r="J127" s="91"/>
      <c r="K127" s="152"/>
      <c r="L127" s="152" t="s">
        <v>242</v>
      </c>
      <c r="M127" s="152" t="s">
        <v>242</v>
      </c>
      <c r="N127" s="152"/>
      <c r="O127" s="152"/>
      <c r="P127" s="152"/>
      <c r="Q127" s="152"/>
      <c r="R127" s="152"/>
      <c r="S127" s="152" t="s">
        <v>625</v>
      </c>
      <c r="T127" s="152"/>
      <c r="U127" s="153" t="s">
        <v>272</v>
      </c>
      <c r="V127" s="618">
        <v>1</v>
      </c>
      <c r="W127" s="617"/>
      <c r="X127" s="465">
        <f>+IF(W126="N/A",1,(IF(+W126="Complete",1,0)))</f>
        <v>0</v>
      </c>
      <c r="Y127" s="548"/>
      <c r="Z127" s="110"/>
      <c r="AA127" s="110"/>
      <c r="AB127" s="110"/>
      <c r="AC127" s="111"/>
      <c r="AD127" s="73"/>
      <c r="AE127" s="45"/>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c r="BJ127" s="4"/>
      <c r="BK127" s="4"/>
      <c r="BL127" s="4"/>
      <c r="BM127" s="4"/>
      <c r="BN127" s="4"/>
      <c r="BO127" s="4"/>
      <c r="BP127" s="4"/>
      <c r="BQ127" s="4"/>
      <c r="BR127" s="4"/>
      <c r="BS127" s="4"/>
      <c r="BT127" s="4"/>
      <c r="BU127" s="4"/>
      <c r="BV127" s="4"/>
      <c r="BW127" s="4"/>
      <c r="BX127" s="4"/>
      <c r="BY127" s="4"/>
      <c r="BZ127" s="4"/>
      <c r="CA127" s="4"/>
      <c r="CB127" s="4"/>
      <c r="CC127" s="4"/>
      <c r="CD127" s="4"/>
      <c r="CE127" s="4"/>
      <c r="CF127" s="4"/>
      <c r="CG127" s="4"/>
      <c r="CH127" s="4"/>
      <c r="CI127" s="4"/>
      <c r="CJ127" s="4"/>
    </row>
    <row r="128" spans="1:88" ht="48" customHeight="1" x14ac:dyDescent="0.25">
      <c r="A128" s="73"/>
      <c r="B128" s="92" t="s">
        <v>149</v>
      </c>
      <c r="C128" s="108"/>
      <c r="D128" s="108"/>
      <c r="E128" s="108"/>
      <c r="F128" s="108"/>
      <c r="G128" s="109"/>
      <c r="H128" s="109"/>
      <c r="I128" s="91"/>
      <c r="J128" s="91"/>
      <c r="K128" s="152"/>
      <c r="L128" s="152" t="s">
        <v>242</v>
      </c>
      <c r="M128" s="152" t="s">
        <v>242</v>
      </c>
      <c r="N128" s="152"/>
      <c r="O128" s="152"/>
      <c r="P128" s="152"/>
      <c r="Q128" s="152"/>
      <c r="R128" s="152"/>
      <c r="S128" s="152" t="s">
        <v>625</v>
      </c>
      <c r="T128" s="152"/>
      <c r="U128" s="153" t="s">
        <v>272</v>
      </c>
      <c r="V128" s="618">
        <v>2</v>
      </c>
      <c r="W128" s="617"/>
      <c r="X128" s="465">
        <f>+IF(W126="N/A",1,(IF(+W126="Complete",1,0)))</f>
        <v>0</v>
      </c>
      <c r="Y128" s="549"/>
      <c r="Z128" s="110"/>
      <c r="AA128" s="110"/>
      <c r="AB128" s="110"/>
      <c r="AC128" s="111"/>
      <c r="AD128" s="73"/>
      <c r="AE128" s="45"/>
      <c r="AF128" s="4"/>
      <c r="AG128" s="4"/>
      <c r="AH128" s="4"/>
      <c r="AI128" s="4"/>
      <c r="AJ128" s="4"/>
      <c r="AK128" s="4"/>
      <c r="AL128" s="4"/>
      <c r="AM128" s="4"/>
      <c r="AN128" s="4"/>
      <c r="AO128" s="4"/>
      <c r="AP128" s="4"/>
      <c r="AQ128" s="4"/>
      <c r="AR128" s="4"/>
      <c r="AS128" s="4"/>
      <c r="AT128" s="4"/>
      <c r="AU128" s="4"/>
      <c r="AV128" s="4"/>
      <c r="AW128" s="4"/>
      <c r="AX128" s="4"/>
      <c r="AY128" s="4"/>
      <c r="AZ128" s="4"/>
      <c r="BA128" s="4"/>
      <c r="BB128" s="4"/>
      <c r="BC128" s="4"/>
      <c r="BD128" s="4"/>
      <c r="BE128" s="4"/>
      <c r="BF128" s="4"/>
      <c r="BG128" s="4"/>
      <c r="BH128" s="4"/>
      <c r="BI128" s="4"/>
      <c r="BJ128" s="4"/>
      <c r="BK128" s="4"/>
      <c r="BL128" s="4"/>
      <c r="BM128" s="4"/>
      <c r="BN128" s="4"/>
      <c r="BO128" s="4"/>
      <c r="BP128" s="4"/>
      <c r="BQ128" s="4"/>
      <c r="BR128" s="4"/>
      <c r="BS128" s="4"/>
      <c r="BT128" s="4"/>
      <c r="BU128" s="4"/>
      <c r="BV128" s="4"/>
      <c r="BW128" s="4"/>
      <c r="BX128" s="4"/>
      <c r="BY128" s="4"/>
      <c r="BZ128" s="4"/>
      <c r="CA128" s="4"/>
      <c r="CB128" s="4"/>
      <c r="CC128" s="4"/>
      <c r="CD128" s="4"/>
      <c r="CE128" s="4"/>
      <c r="CF128" s="4"/>
      <c r="CG128" s="4"/>
      <c r="CH128" s="4"/>
      <c r="CI128" s="4"/>
      <c r="CJ128" s="4"/>
    </row>
    <row r="129" spans="1:88" ht="48" customHeight="1" x14ac:dyDescent="0.25">
      <c r="A129" s="73"/>
      <c r="B129" s="92" t="s">
        <v>149</v>
      </c>
      <c r="C129" s="108"/>
      <c r="D129" s="108"/>
      <c r="E129" s="108"/>
      <c r="F129" s="108"/>
      <c r="G129" s="109"/>
      <c r="H129" s="109"/>
      <c r="I129" s="91"/>
      <c r="J129" s="91"/>
      <c r="K129" s="152"/>
      <c r="L129" s="152" t="s">
        <v>242</v>
      </c>
      <c r="M129" s="152" t="s">
        <v>242</v>
      </c>
      <c r="N129" s="152"/>
      <c r="O129" s="152"/>
      <c r="P129" s="152"/>
      <c r="Q129" s="152"/>
      <c r="R129" s="152"/>
      <c r="S129" s="152" t="s">
        <v>625</v>
      </c>
      <c r="T129" s="152"/>
      <c r="U129" s="153" t="s">
        <v>272</v>
      </c>
      <c r="V129" s="618">
        <v>3</v>
      </c>
      <c r="W129" s="617"/>
      <c r="X129" s="465">
        <f>+IF(W126="N/A",1,(IF(+W126="Complete",1,0)))</f>
        <v>0</v>
      </c>
      <c r="Y129" s="549"/>
      <c r="Z129" s="110"/>
      <c r="AA129" s="110"/>
      <c r="AB129" s="110"/>
      <c r="AC129" s="111"/>
      <c r="AD129" s="73"/>
      <c r="AE129" s="45"/>
      <c r="AF129" s="4"/>
      <c r="AG129" s="4"/>
      <c r="AH129" s="4"/>
      <c r="AI129" s="4"/>
      <c r="AJ129" s="4"/>
      <c r="AK129" s="4"/>
      <c r="AL129" s="4"/>
      <c r="AM129" s="4"/>
      <c r="AN129" s="4"/>
      <c r="AO129" s="4"/>
      <c r="AP129" s="4"/>
      <c r="AQ129" s="4"/>
      <c r="AR129" s="4"/>
      <c r="AS129" s="4"/>
      <c r="AT129" s="4"/>
      <c r="AU129" s="4"/>
      <c r="AV129" s="4"/>
      <c r="AW129" s="4"/>
      <c r="AX129" s="4"/>
      <c r="AY129" s="4"/>
      <c r="AZ129" s="4"/>
      <c r="BA129" s="4"/>
      <c r="BB129" s="4"/>
      <c r="BC129" s="4"/>
      <c r="BD129" s="4"/>
      <c r="BE129" s="4"/>
      <c r="BF129" s="4"/>
      <c r="BG129" s="4"/>
      <c r="BH129" s="4"/>
      <c r="BI129" s="4"/>
      <c r="BJ129" s="4"/>
      <c r="BK129" s="4"/>
      <c r="BL129" s="4"/>
      <c r="BM129" s="4"/>
      <c r="BN129" s="4"/>
      <c r="BO129" s="4"/>
      <c r="BP129" s="4"/>
      <c r="BQ129" s="4"/>
      <c r="BR129" s="4"/>
      <c r="BS129" s="4"/>
      <c r="BT129" s="4"/>
      <c r="BU129" s="4"/>
      <c r="BV129" s="4"/>
      <c r="BW129" s="4"/>
      <c r="BX129" s="4"/>
      <c r="BY129" s="4"/>
      <c r="BZ129" s="4"/>
      <c r="CA129" s="4"/>
      <c r="CB129" s="4"/>
      <c r="CC129" s="4"/>
      <c r="CD129" s="4"/>
      <c r="CE129" s="4"/>
      <c r="CF129" s="4"/>
      <c r="CG129" s="4"/>
      <c r="CH129" s="4"/>
      <c r="CI129" s="4"/>
      <c r="CJ129" s="4"/>
    </row>
    <row r="130" spans="1:88" ht="48" customHeight="1" x14ac:dyDescent="0.25">
      <c r="A130" s="73"/>
      <c r="B130" s="92" t="s">
        <v>149</v>
      </c>
      <c r="C130" s="108"/>
      <c r="D130" s="108"/>
      <c r="E130" s="108"/>
      <c r="F130" s="108"/>
      <c r="G130" s="109"/>
      <c r="H130" s="109"/>
      <c r="I130" s="91"/>
      <c r="J130" s="91"/>
      <c r="K130" s="152"/>
      <c r="L130" s="152" t="s">
        <v>242</v>
      </c>
      <c r="M130" s="152" t="s">
        <v>242</v>
      </c>
      <c r="N130" s="152"/>
      <c r="O130" s="152"/>
      <c r="P130" s="152"/>
      <c r="Q130" s="152"/>
      <c r="R130" s="152"/>
      <c r="S130" s="152" t="s">
        <v>625</v>
      </c>
      <c r="T130" s="152"/>
      <c r="U130" s="153" t="s">
        <v>272</v>
      </c>
      <c r="V130" s="618">
        <v>4</v>
      </c>
      <c r="W130" s="617"/>
      <c r="X130" s="465">
        <f>+IF(W126="N/A",1,(IF(+W126="Complete",1,0)))</f>
        <v>0</v>
      </c>
      <c r="Y130" s="549"/>
      <c r="Z130" s="110"/>
      <c r="AA130" s="110"/>
      <c r="AB130" s="110"/>
      <c r="AC130" s="111"/>
      <c r="AD130" s="73"/>
      <c r="AE130" s="45"/>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c r="BJ130" s="4"/>
      <c r="BK130" s="4"/>
      <c r="BL130" s="4"/>
      <c r="BM130" s="4"/>
      <c r="BN130" s="4"/>
      <c r="BO130" s="4"/>
      <c r="BP130" s="4"/>
      <c r="BQ130" s="4"/>
      <c r="BR130" s="4"/>
      <c r="BS130" s="4"/>
      <c r="BT130" s="4"/>
      <c r="BU130" s="4"/>
      <c r="BV130" s="4"/>
      <c r="BW130" s="4"/>
      <c r="BX130" s="4"/>
      <c r="BY130" s="4"/>
      <c r="BZ130" s="4"/>
      <c r="CA130" s="4"/>
      <c r="CB130" s="4"/>
      <c r="CC130" s="4"/>
      <c r="CD130" s="4"/>
      <c r="CE130" s="4"/>
      <c r="CF130" s="4"/>
      <c r="CG130" s="4"/>
      <c r="CH130" s="4"/>
      <c r="CI130" s="4"/>
      <c r="CJ130" s="4"/>
    </row>
    <row r="131" spans="1:88" ht="48" customHeight="1" x14ac:dyDescent="0.25">
      <c r="A131" s="73"/>
      <c r="B131" s="92" t="s">
        <v>149</v>
      </c>
      <c r="C131" s="108"/>
      <c r="D131" s="108"/>
      <c r="E131" s="108"/>
      <c r="F131" s="108"/>
      <c r="G131" s="109"/>
      <c r="H131" s="109"/>
      <c r="I131" s="91"/>
      <c r="J131" s="91"/>
      <c r="K131" s="152"/>
      <c r="L131" s="152" t="s">
        <v>242</v>
      </c>
      <c r="M131" s="152" t="s">
        <v>242</v>
      </c>
      <c r="N131" s="152"/>
      <c r="O131" s="152"/>
      <c r="P131" s="152"/>
      <c r="Q131" s="152"/>
      <c r="R131" s="152"/>
      <c r="S131" s="152" t="s">
        <v>625</v>
      </c>
      <c r="T131" s="152"/>
      <c r="U131" s="153" t="s">
        <v>272</v>
      </c>
      <c r="V131" s="618">
        <v>5</v>
      </c>
      <c r="W131" s="617"/>
      <c r="X131" s="465">
        <f>+IF(W126="N/A",1,(IF(+W126="Complete",1,0)))</f>
        <v>0</v>
      </c>
      <c r="Y131" s="549"/>
      <c r="Z131" s="110"/>
      <c r="AA131" s="110"/>
      <c r="AB131" s="110"/>
      <c r="AC131" s="111"/>
      <c r="AD131" s="73"/>
      <c r="AE131" s="45"/>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4"/>
      <c r="BH131" s="4"/>
      <c r="BI131" s="4"/>
      <c r="BJ131" s="4"/>
      <c r="BK131" s="4"/>
      <c r="BL131" s="4"/>
      <c r="BM131" s="4"/>
      <c r="BN131" s="4"/>
      <c r="BO131" s="4"/>
      <c r="BP131" s="4"/>
      <c r="BQ131" s="4"/>
      <c r="BR131" s="4"/>
      <c r="BS131" s="4"/>
      <c r="BT131" s="4"/>
      <c r="BU131" s="4"/>
      <c r="BV131" s="4"/>
      <c r="BW131" s="4"/>
      <c r="BX131" s="4"/>
      <c r="BY131" s="4"/>
      <c r="BZ131" s="4"/>
      <c r="CA131" s="4"/>
      <c r="CB131" s="4"/>
      <c r="CC131" s="4"/>
      <c r="CD131" s="4"/>
      <c r="CE131" s="4"/>
      <c r="CF131" s="4"/>
      <c r="CG131" s="4"/>
      <c r="CH131" s="4"/>
      <c r="CI131" s="4"/>
      <c r="CJ131" s="4"/>
    </row>
    <row r="132" spans="1:88" ht="48" customHeight="1" x14ac:dyDescent="0.25">
      <c r="A132" s="73"/>
      <c r="B132" s="92" t="s">
        <v>149</v>
      </c>
      <c r="C132" s="108"/>
      <c r="D132" s="108"/>
      <c r="E132" s="108"/>
      <c r="F132" s="108"/>
      <c r="G132" s="109"/>
      <c r="H132" s="109"/>
      <c r="I132" s="91"/>
      <c r="J132" s="91"/>
      <c r="K132" s="152"/>
      <c r="L132" s="152" t="s">
        <v>242</v>
      </c>
      <c r="M132" s="152" t="s">
        <v>242</v>
      </c>
      <c r="N132" s="152"/>
      <c r="O132" s="152"/>
      <c r="P132" s="152"/>
      <c r="Q132" s="152"/>
      <c r="R132" s="152"/>
      <c r="S132" s="152" t="s">
        <v>625</v>
      </c>
      <c r="T132" s="152"/>
      <c r="U132" s="153" t="s">
        <v>272</v>
      </c>
      <c r="V132" s="618">
        <v>6</v>
      </c>
      <c r="W132" s="617"/>
      <c r="X132" s="465">
        <f>+IF(W126="N/A",1,(IF(+W126="Complete",1,0)))</f>
        <v>0</v>
      </c>
      <c r="Y132" s="549"/>
      <c r="Z132" s="110"/>
      <c r="AA132" s="110"/>
      <c r="AB132" s="110"/>
      <c r="AC132" s="111"/>
      <c r="AD132" s="73"/>
      <c r="AE132" s="45"/>
      <c r="AF132" s="4"/>
      <c r="AG132" s="4"/>
      <c r="AH132" s="4"/>
      <c r="AI132" s="4"/>
      <c r="AJ132" s="4"/>
      <c r="AK132" s="4"/>
      <c r="AL132" s="4"/>
      <c r="AM132" s="4"/>
      <c r="AN132" s="4"/>
      <c r="AO132" s="4"/>
      <c r="AP132" s="4"/>
      <c r="AQ132" s="4"/>
      <c r="AR132" s="4"/>
      <c r="AS132" s="4"/>
      <c r="AT132" s="4"/>
      <c r="AU132" s="4"/>
      <c r="AV132" s="4"/>
      <c r="AW132" s="4"/>
      <c r="AX132" s="4"/>
      <c r="AY132" s="4"/>
      <c r="AZ132" s="4"/>
      <c r="BA132" s="4"/>
      <c r="BB132" s="4"/>
      <c r="BC132" s="4"/>
      <c r="BD132" s="4"/>
      <c r="BE132" s="4"/>
      <c r="BF132" s="4"/>
      <c r="BG132" s="4"/>
      <c r="BH132" s="4"/>
      <c r="BI132" s="4"/>
      <c r="BJ132" s="4"/>
      <c r="BK132" s="4"/>
      <c r="BL132" s="4"/>
      <c r="BM132" s="4"/>
      <c r="BN132" s="4"/>
      <c r="BO132" s="4"/>
      <c r="BP132" s="4"/>
      <c r="BQ132" s="4"/>
      <c r="BR132" s="4"/>
      <c r="BS132" s="4"/>
      <c r="BT132" s="4"/>
      <c r="BU132" s="4"/>
      <c r="BV132" s="4"/>
      <c r="BW132" s="4"/>
      <c r="BX132" s="4"/>
      <c r="BY132" s="4"/>
      <c r="BZ132" s="4"/>
      <c r="CA132" s="4"/>
      <c r="CB132" s="4"/>
      <c r="CC132" s="4"/>
      <c r="CD132" s="4"/>
      <c r="CE132" s="4"/>
      <c r="CF132" s="4"/>
      <c r="CG132" s="4"/>
      <c r="CH132" s="4"/>
      <c r="CI132" s="4"/>
      <c r="CJ132" s="4"/>
    </row>
    <row r="133" spans="1:88" ht="48" customHeight="1" x14ac:dyDescent="0.25">
      <c r="A133" s="73"/>
      <c r="B133" s="92" t="s">
        <v>149</v>
      </c>
      <c r="C133" s="108"/>
      <c r="D133" s="108"/>
      <c r="E133" s="108"/>
      <c r="F133" s="108"/>
      <c r="G133" s="109"/>
      <c r="H133" s="109"/>
      <c r="I133" s="91"/>
      <c r="J133" s="91"/>
      <c r="K133" s="152"/>
      <c r="L133" s="152" t="s">
        <v>242</v>
      </c>
      <c r="M133" s="152" t="s">
        <v>242</v>
      </c>
      <c r="N133" s="152"/>
      <c r="O133" s="152"/>
      <c r="P133" s="152"/>
      <c r="Q133" s="152"/>
      <c r="R133" s="152"/>
      <c r="S133" s="152" t="s">
        <v>625</v>
      </c>
      <c r="T133" s="152"/>
      <c r="U133" s="153" t="s">
        <v>272</v>
      </c>
      <c r="V133" s="618">
        <v>7</v>
      </c>
      <c r="W133" s="617"/>
      <c r="X133" s="465">
        <f>+IF(W126="N/A",1,(IF(+W126="Complete",1,0)))</f>
        <v>0</v>
      </c>
      <c r="Y133" s="549"/>
      <c r="Z133" s="110"/>
      <c r="AA133" s="110"/>
      <c r="AB133" s="110"/>
      <c r="AC133" s="111"/>
      <c r="AD133" s="73"/>
      <c r="AE133" s="45"/>
      <c r="AF133" s="4"/>
      <c r="AG133" s="4"/>
      <c r="AH133" s="4"/>
      <c r="AI133" s="4"/>
      <c r="AJ133" s="4"/>
      <c r="AK133" s="4"/>
      <c r="AL133" s="4"/>
      <c r="AM133" s="4"/>
      <c r="AN133" s="4"/>
      <c r="AO133" s="4"/>
      <c r="AP133" s="4"/>
      <c r="AQ133" s="4"/>
      <c r="AR133" s="4"/>
      <c r="AS133" s="4"/>
      <c r="AT133" s="4"/>
      <c r="AU133" s="4"/>
      <c r="AV133" s="4"/>
      <c r="AW133" s="4"/>
      <c r="AX133" s="4"/>
      <c r="AY133" s="4"/>
      <c r="AZ133" s="4"/>
      <c r="BA133" s="4"/>
      <c r="BB133" s="4"/>
      <c r="BC133" s="4"/>
      <c r="BD133" s="4"/>
      <c r="BE133" s="4"/>
      <c r="BF133" s="4"/>
      <c r="BG133" s="4"/>
      <c r="BH133" s="4"/>
      <c r="BI133" s="4"/>
      <c r="BJ133" s="4"/>
      <c r="BK133" s="4"/>
      <c r="BL133" s="4"/>
      <c r="BM133" s="4"/>
      <c r="BN133" s="4"/>
      <c r="BO133" s="4"/>
      <c r="BP133" s="4"/>
      <c r="BQ133" s="4"/>
      <c r="BR133" s="4"/>
      <c r="BS133" s="4"/>
      <c r="BT133" s="4"/>
      <c r="BU133" s="4"/>
      <c r="BV133" s="4"/>
      <c r="BW133" s="4"/>
      <c r="BX133" s="4"/>
      <c r="BY133" s="4"/>
      <c r="BZ133" s="4"/>
      <c r="CA133" s="4"/>
      <c r="CB133" s="4"/>
      <c r="CC133" s="4"/>
      <c r="CD133" s="4"/>
      <c r="CE133" s="4"/>
      <c r="CF133" s="4"/>
      <c r="CG133" s="4"/>
      <c r="CH133" s="4"/>
      <c r="CI133" s="4"/>
      <c r="CJ133" s="4"/>
    </row>
    <row r="134" spans="1:88" ht="48" customHeight="1" x14ac:dyDescent="0.25">
      <c r="A134" s="73"/>
      <c r="B134" s="92" t="s">
        <v>149</v>
      </c>
      <c r="C134" s="108"/>
      <c r="D134" s="108"/>
      <c r="E134" s="108"/>
      <c r="F134" s="108"/>
      <c r="G134" s="109"/>
      <c r="H134" s="109"/>
      <c r="I134" s="91"/>
      <c r="J134" s="91"/>
      <c r="K134" s="152"/>
      <c r="L134" s="152" t="s">
        <v>242</v>
      </c>
      <c r="M134" s="152" t="s">
        <v>242</v>
      </c>
      <c r="N134" s="152"/>
      <c r="O134" s="152"/>
      <c r="P134" s="152"/>
      <c r="Q134" s="152"/>
      <c r="R134" s="152"/>
      <c r="S134" s="152" t="s">
        <v>625</v>
      </c>
      <c r="T134" s="152"/>
      <c r="U134" s="153" t="s">
        <v>272</v>
      </c>
      <c r="V134" s="618">
        <v>8</v>
      </c>
      <c r="W134" s="617"/>
      <c r="X134" s="465">
        <f>+IF(W126="N/A",1,(IF(+W126="Complete",1,0)))</f>
        <v>0</v>
      </c>
      <c r="Y134" s="549"/>
      <c r="Z134" s="110"/>
      <c r="AA134" s="110"/>
      <c r="AB134" s="110"/>
      <c r="AC134" s="111"/>
      <c r="AD134" s="73"/>
      <c r="AE134" s="45"/>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c r="BJ134" s="4"/>
      <c r="BK134" s="4"/>
      <c r="BL134" s="4"/>
      <c r="BM134" s="4"/>
      <c r="BN134" s="4"/>
      <c r="BO134" s="4"/>
      <c r="BP134" s="4"/>
      <c r="BQ134" s="4"/>
      <c r="BR134" s="4"/>
      <c r="BS134" s="4"/>
      <c r="BT134" s="4"/>
      <c r="BU134" s="4"/>
      <c r="BV134" s="4"/>
      <c r="BW134" s="4"/>
      <c r="BX134" s="4"/>
      <c r="BY134" s="4"/>
      <c r="BZ134" s="4"/>
      <c r="CA134" s="4"/>
      <c r="CB134" s="4"/>
      <c r="CC134" s="4"/>
      <c r="CD134" s="4"/>
      <c r="CE134" s="4"/>
      <c r="CF134" s="4"/>
      <c r="CG134" s="4"/>
      <c r="CH134" s="4"/>
      <c r="CI134" s="4"/>
      <c r="CJ134" s="4"/>
    </row>
    <row r="135" spans="1:88" ht="48" customHeight="1" x14ac:dyDescent="0.25">
      <c r="A135" s="73"/>
      <c r="B135" s="92" t="s">
        <v>149</v>
      </c>
      <c r="C135" s="108"/>
      <c r="D135" s="108"/>
      <c r="E135" s="108"/>
      <c r="F135" s="108"/>
      <c r="G135" s="109"/>
      <c r="H135" s="109"/>
      <c r="I135" s="91"/>
      <c r="J135" s="91"/>
      <c r="K135" s="152"/>
      <c r="L135" s="152" t="s">
        <v>242</v>
      </c>
      <c r="M135" s="152" t="s">
        <v>242</v>
      </c>
      <c r="N135" s="152"/>
      <c r="O135" s="152"/>
      <c r="P135" s="152"/>
      <c r="Q135" s="152"/>
      <c r="R135" s="152"/>
      <c r="S135" s="152" t="s">
        <v>625</v>
      </c>
      <c r="T135" s="152"/>
      <c r="U135" s="153" t="s">
        <v>272</v>
      </c>
      <c r="V135" s="618">
        <v>9</v>
      </c>
      <c r="W135" s="617"/>
      <c r="X135" s="465">
        <f>+IF(W126="N/A",1,(IF(+W126="Complete",1,0)))</f>
        <v>0</v>
      </c>
      <c r="Y135" s="549"/>
      <c r="Z135" s="110"/>
      <c r="AA135" s="110"/>
      <c r="AB135" s="110"/>
      <c r="AC135" s="111"/>
      <c r="AD135" s="73"/>
      <c r="AE135" s="45"/>
      <c r="AF135" s="4"/>
      <c r="AG135" s="4"/>
      <c r="AH135" s="4"/>
      <c r="AI135" s="4"/>
      <c r="AJ135" s="4"/>
      <c r="AK135" s="4"/>
      <c r="AL135" s="4"/>
      <c r="AM135" s="4"/>
      <c r="AN135" s="4"/>
      <c r="AO135" s="4"/>
      <c r="AP135" s="4"/>
      <c r="AQ135" s="4"/>
      <c r="AR135" s="4"/>
      <c r="AS135" s="4"/>
      <c r="AT135" s="4"/>
      <c r="AU135" s="4"/>
      <c r="AV135" s="4"/>
      <c r="AW135" s="4"/>
      <c r="AX135" s="4"/>
      <c r="AY135" s="4"/>
      <c r="AZ135" s="4"/>
      <c r="BA135" s="4"/>
      <c r="BB135" s="4"/>
      <c r="BC135" s="4"/>
      <c r="BD135" s="4"/>
      <c r="BE135" s="4"/>
      <c r="BF135" s="4"/>
      <c r="BG135" s="4"/>
      <c r="BH135" s="4"/>
      <c r="BI135" s="4"/>
      <c r="BJ135" s="4"/>
      <c r="BK135" s="4"/>
      <c r="BL135" s="4"/>
      <c r="BM135" s="4"/>
      <c r="BN135" s="4"/>
      <c r="BO135" s="4"/>
      <c r="BP135" s="4"/>
      <c r="BQ135" s="4"/>
      <c r="BR135" s="4"/>
      <c r="BS135" s="4"/>
      <c r="BT135" s="4"/>
      <c r="BU135" s="4"/>
      <c r="BV135" s="4"/>
      <c r="BW135" s="4"/>
      <c r="BX135" s="4"/>
      <c r="BY135" s="4"/>
      <c r="BZ135" s="4"/>
      <c r="CA135" s="4"/>
      <c r="CB135" s="4"/>
      <c r="CC135" s="4"/>
      <c r="CD135" s="4"/>
      <c r="CE135" s="4"/>
      <c r="CF135" s="4"/>
      <c r="CG135" s="4"/>
      <c r="CH135" s="4"/>
      <c r="CI135" s="4"/>
      <c r="CJ135" s="4"/>
    </row>
    <row r="136" spans="1:88" ht="48" customHeight="1" x14ac:dyDescent="0.25">
      <c r="A136" s="73"/>
      <c r="B136" s="92" t="s">
        <v>149</v>
      </c>
      <c r="C136" s="108"/>
      <c r="D136" s="108"/>
      <c r="E136" s="108"/>
      <c r="F136" s="108"/>
      <c r="G136" s="109"/>
      <c r="H136" s="109"/>
      <c r="I136" s="91"/>
      <c r="J136" s="91"/>
      <c r="K136" s="152"/>
      <c r="L136" s="152" t="s">
        <v>242</v>
      </c>
      <c r="M136" s="152" t="s">
        <v>242</v>
      </c>
      <c r="N136" s="152"/>
      <c r="O136" s="152"/>
      <c r="P136" s="152"/>
      <c r="Q136" s="152"/>
      <c r="R136" s="152"/>
      <c r="S136" s="152" t="s">
        <v>625</v>
      </c>
      <c r="T136" s="152"/>
      <c r="U136" s="153" t="s">
        <v>272</v>
      </c>
      <c r="V136" s="618">
        <v>10</v>
      </c>
      <c r="W136" s="617"/>
      <c r="X136" s="465">
        <f>+IF(W126="N/A",1,(IF(+W126="Complete",1,0)))</f>
        <v>0</v>
      </c>
      <c r="Y136" s="549"/>
      <c r="Z136" s="110"/>
      <c r="AA136" s="110"/>
      <c r="AB136" s="110"/>
      <c r="AC136" s="111"/>
      <c r="AD136" s="73"/>
      <c r="AE136" s="45"/>
      <c r="AF136" s="4"/>
      <c r="AG136" s="4"/>
      <c r="AH136" s="4"/>
      <c r="AI136" s="4"/>
      <c r="AJ136" s="4"/>
      <c r="AK136" s="4"/>
      <c r="AL136" s="4"/>
      <c r="AM136" s="4"/>
      <c r="AN136" s="4"/>
      <c r="AO136" s="4"/>
      <c r="AP136" s="4"/>
      <c r="AQ136" s="4"/>
      <c r="AR136" s="4"/>
      <c r="AS136" s="4"/>
      <c r="AT136" s="4"/>
      <c r="AU136" s="4"/>
      <c r="AV136" s="4"/>
      <c r="AW136" s="4"/>
      <c r="AX136" s="4"/>
      <c r="AY136" s="4"/>
      <c r="AZ136" s="4"/>
      <c r="BA136" s="4"/>
      <c r="BB136" s="4"/>
      <c r="BC136" s="4"/>
      <c r="BD136" s="4"/>
      <c r="BE136" s="4"/>
      <c r="BF136" s="4"/>
      <c r="BG136" s="4"/>
      <c r="BH136" s="4"/>
      <c r="BI136" s="4"/>
      <c r="BJ136" s="4"/>
      <c r="BK136" s="4"/>
      <c r="BL136" s="4"/>
      <c r="BM136" s="4"/>
      <c r="BN136" s="4"/>
      <c r="BO136" s="4"/>
      <c r="BP136" s="4"/>
      <c r="BQ136" s="4"/>
      <c r="BR136" s="4"/>
      <c r="BS136" s="4"/>
      <c r="BT136" s="4"/>
      <c r="BU136" s="4"/>
      <c r="BV136" s="4"/>
      <c r="BW136" s="4"/>
      <c r="BX136" s="4"/>
      <c r="BY136" s="4"/>
      <c r="BZ136" s="4"/>
      <c r="CA136" s="4"/>
      <c r="CB136" s="4"/>
      <c r="CC136" s="4"/>
      <c r="CD136" s="4"/>
      <c r="CE136" s="4"/>
      <c r="CF136" s="4"/>
      <c r="CG136" s="4"/>
      <c r="CH136" s="4"/>
      <c r="CI136" s="4"/>
      <c r="CJ136" s="4"/>
    </row>
    <row r="137" spans="1:88" ht="48" customHeight="1" x14ac:dyDescent="0.25">
      <c r="A137" s="73"/>
      <c r="B137" s="92" t="s">
        <v>149</v>
      </c>
      <c r="C137" s="108"/>
      <c r="D137" s="108"/>
      <c r="E137" s="108"/>
      <c r="F137" s="108"/>
      <c r="G137" s="109"/>
      <c r="H137" s="109"/>
      <c r="I137" s="91"/>
      <c r="J137" s="91"/>
      <c r="K137" s="152"/>
      <c r="L137" s="152" t="s">
        <v>242</v>
      </c>
      <c r="M137" s="152" t="s">
        <v>242</v>
      </c>
      <c r="N137" s="152"/>
      <c r="O137" s="152"/>
      <c r="P137" s="152"/>
      <c r="Q137" s="152"/>
      <c r="R137" s="152"/>
      <c r="S137" s="152" t="s">
        <v>625</v>
      </c>
      <c r="T137" s="152"/>
      <c r="U137" s="153" t="s">
        <v>272</v>
      </c>
      <c r="V137" s="618">
        <v>11</v>
      </c>
      <c r="W137" s="617"/>
      <c r="X137" s="465">
        <f>+IF(W126="N/A",1,(IF(+W126="Complete",1,0)))</f>
        <v>0</v>
      </c>
      <c r="Y137" s="549"/>
      <c r="Z137" s="110"/>
      <c r="AA137" s="110"/>
      <c r="AB137" s="110"/>
      <c r="AC137" s="111"/>
      <c r="AD137" s="73"/>
      <c r="AE137" s="45"/>
      <c r="AF137" s="4"/>
      <c r="AG137" s="4"/>
      <c r="AH137" s="4"/>
      <c r="AI137" s="4"/>
      <c r="AJ137" s="4"/>
      <c r="AK137" s="4"/>
      <c r="AL137" s="4"/>
      <c r="AM137" s="4"/>
      <c r="AN137" s="4"/>
      <c r="AO137" s="4"/>
      <c r="AP137" s="4"/>
      <c r="AQ137" s="4"/>
      <c r="AR137" s="4"/>
      <c r="AS137" s="4"/>
      <c r="AT137" s="4"/>
      <c r="AU137" s="4"/>
      <c r="AV137" s="4"/>
      <c r="AW137" s="4"/>
      <c r="AX137" s="4"/>
      <c r="AY137" s="4"/>
      <c r="AZ137" s="4"/>
      <c r="BA137" s="4"/>
      <c r="BB137" s="4"/>
      <c r="BC137" s="4"/>
      <c r="BD137" s="4"/>
      <c r="BE137" s="4"/>
      <c r="BF137" s="4"/>
      <c r="BG137" s="4"/>
      <c r="BH137" s="4"/>
      <c r="BI137" s="4"/>
      <c r="BJ137" s="4"/>
      <c r="BK137" s="4"/>
      <c r="BL137" s="4"/>
      <c r="BM137" s="4"/>
      <c r="BN137" s="4"/>
      <c r="BO137" s="4"/>
      <c r="BP137" s="4"/>
      <c r="BQ137" s="4"/>
      <c r="BR137" s="4"/>
      <c r="BS137" s="4"/>
      <c r="BT137" s="4"/>
      <c r="BU137" s="4"/>
      <c r="BV137" s="4"/>
      <c r="BW137" s="4"/>
      <c r="BX137" s="4"/>
      <c r="BY137" s="4"/>
      <c r="BZ137" s="4"/>
      <c r="CA137" s="4"/>
      <c r="CB137" s="4"/>
      <c r="CC137" s="4"/>
      <c r="CD137" s="4"/>
      <c r="CE137" s="4"/>
      <c r="CF137" s="4"/>
      <c r="CG137" s="4"/>
      <c r="CH137" s="4"/>
      <c r="CI137" s="4"/>
      <c r="CJ137" s="4"/>
    </row>
    <row r="138" spans="1:88" ht="48" customHeight="1" x14ac:dyDescent="0.25">
      <c r="A138" s="73"/>
      <c r="B138" s="92" t="s">
        <v>149</v>
      </c>
      <c r="C138" s="108"/>
      <c r="D138" s="108"/>
      <c r="E138" s="108"/>
      <c r="F138" s="108"/>
      <c r="G138" s="109"/>
      <c r="H138" s="109"/>
      <c r="I138" s="91"/>
      <c r="J138" s="91"/>
      <c r="K138" s="152"/>
      <c r="L138" s="152" t="s">
        <v>242</v>
      </c>
      <c r="M138" s="152" t="s">
        <v>242</v>
      </c>
      <c r="N138" s="152"/>
      <c r="O138" s="152"/>
      <c r="P138" s="152"/>
      <c r="Q138" s="152"/>
      <c r="R138" s="152"/>
      <c r="S138" s="152" t="s">
        <v>625</v>
      </c>
      <c r="T138" s="152"/>
      <c r="U138" s="153" t="s">
        <v>272</v>
      </c>
      <c r="V138" s="618">
        <v>12</v>
      </c>
      <c r="W138" s="617"/>
      <c r="X138" s="465">
        <f>+IF(W126="N/A",1,(IF(+W126="Complete",1,0)))</f>
        <v>0</v>
      </c>
      <c r="Y138" s="549"/>
      <c r="Z138" s="110"/>
      <c r="AA138" s="110"/>
      <c r="AB138" s="110"/>
      <c r="AC138" s="111"/>
      <c r="AD138" s="73"/>
      <c r="AE138" s="45"/>
      <c r="AF138" s="4"/>
      <c r="AG138" s="4"/>
      <c r="AH138" s="4"/>
      <c r="AI138" s="4"/>
      <c r="AJ138" s="4"/>
      <c r="AK138" s="4"/>
      <c r="AL138" s="4"/>
      <c r="AM138" s="4"/>
      <c r="AN138" s="4"/>
      <c r="AO138" s="4"/>
      <c r="AP138" s="4"/>
      <c r="AQ138" s="4"/>
      <c r="AR138" s="4"/>
      <c r="AS138" s="4"/>
      <c r="AT138" s="4"/>
      <c r="AU138" s="4"/>
      <c r="AV138" s="4"/>
      <c r="AW138" s="4"/>
      <c r="AX138" s="4"/>
      <c r="AY138" s="4"/>
      <c r="AZ138" s="4"/>
      <c r="BA138" s="4"/>
      <c r="BB138" s="4"/>
      <c r="BC138" s="4"/>
      <c r="BD138" s="4"/>
      <c r="BE138" s="4"/>
      <c r="BF138" s="4"/>
      <c r="BG138" s="4"/>
      <c r="BH138" s="4"/>
      <c r="BI138" s="4"/>
      <c r="BJ138" s="4"/>
      <c r="BK138" s="4"/>
      <c r="BL138" s="4"/>
      <c r="BM138" s="4"/>
      <c r="BN138" s="4"/>
      <c r="BO138" s="4"/>
      <c r="BP138" s="4"/>
      <c r="BQ138" s="4"/>
      <c r="BR138" s="4"/>
      <c r="BS138" s="4"/>
      <c r="BT138" s="4"/>
      <c r="BU138" s="4"/>
      <c r="BV138" s="4"/>
      <c r="BW138" s="4"/>
      <c r="BX138" s="4"/>
      <c r="BY138" s="4"/>
      <c r="BZ138" s="4"/>
      <c r="CA138" s="4"/>
      <c r="CB138" s="4"/>
      <c r="CC138" s="4"/>
      <c r="CD138" s="4"/>
      <c r="CE138" s="4"/>
      <c r="CF138" s="4"/>
      <c r="CG138" s="4"/>
      <c r="CH138" s="4"/>
      <c r="CI138" s="4"/>
      <c r="CJ138" s="4"/>
    </row>
    <row r="139" spans="1:88" ht="48" customHeight="1" x14ac:dyDescent="0.25">
      <c r="A139" s="73"/>
      <c r="B139" s="92" t="s">
        <v>149</v>
      </c>
      <c r="C139" s="108"/>
      <c r="D139" s="108"/>
      <c r="E139" s="108"/>
      <c r="F139" s="108"/>
      <c r="G139" s="109"/>
      <c r="H139" s="109"/>
      <c r="I139" s="91"/>
      <c r="J139" s="91"/>
      <c r="K139" s="152"/>
      <c r="L139" s="152" t="s">
        <v>242</v>
      </c>
      <c r="M139" s="152" t="s">
        <v>242</v>
      </c>
      <c r="N139" s="152"/>
      <c r="O139" s="152"/>
      <c r="P139" s="152"/>
      <c r="Q139" s="152"/>
      <c r="R139" s="152"/>
      <c r="S139" s="152" t="s">
        <v>625</v>
      </c>
      <c r="T139" s="152"/>
      <c r="U139" s="153" t="s">
        <v>272</v>
      </c>
      <c r="V139" s="618">
        <v>13</v>
      </c>
      <c r="W139" s="617"/>
      <c r="X139" s="465">
        <f>+IF(W126="N/A",1,(IF(+W126="Complete",1,0)))</f>
        <v>0</v>
      </c>
      <c r="Y139" s="549"/>
      <c r="Z139" s="110"/>
      <c r="AA139" s="110"/>
      <c r="AB139" s="110"/>
      <c r="AC139" s="111"/>
      <c r="AD139" s="73"/>
      <c r="AE139" s="45"/>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c r="BJ139" s="4"/>
      <c r="BK139" s="4"/>
      <c r="BL139" s="4"/>
      <c r="BM139" s="4"/>
      <c r="BN139" s="4"/>
      <c r="BO139" s="4"/>
      <c r="BP139" s="4"/>
      <c r="BQ139" s="4"/>
      <c r="BR139" s="4"/>
      <c r="BS139" s="4"/>
      <c r="BT139" s="4"/>
      <c r="BU139" s="4"/>
      <c r="BV139" s="4"/>
      <c r="BW139" s="4"/>
      <c r="BX139" s="4"/>
      <c r="BY139" s="4"/>
      <c r="BZ139" s="4"/>
      <c r="CA139" s="4"/>
      <c r="CB139" s="4"/>
      <c r="CC139" s="4"/>
      <c r="CD139" s="4"/>
      <c r="CE139" s="4"/>
      <c r="CF139" s="4"/>
      <c r="CG139" s="4"/>
      <c r="CH139" s="4"/>
      <c r="CI139" s="4"/>
      <c r="CJ139" s="4"/>
    </row>
    <row r="140" spans="1:88" ht="48" customHeight="1" x14ac:dyDescent="0.25">
      <c r="A140" s="73"/>
      <c r="B140" s="92" t="s">
        <v>149</v>
      </c>
      <c r="C140" s="108"/>
      <c r="D140" s="108"/>
      <c r="E140" s="108"/>
      <c r="F140" s="108"/>
      <c r="G140" s="109"/>
      <c r="H140" s="109"/>
      <c r="I140" s="91"/>
      <c r="J140" s="91"/>
      <c r="K140" s="152"/>
      <c r="L140" s="152" t="s">
        <v>242</v>
      </c>
      <c r="M140" s="152" t="s">
        <v>242</v>
      </c>
      <c r="N140" s="152"/>
      <c r="O140" s="152"/>
      <c r="P140" s="152"/>
      <c r="Q140" s="152"/>
      <c r="R140" s="152"/>
      <c r="S140" s="152" t="s">
        <v>625</v>
      </c>
      <c r="T140" s="152"/>
      <c r="U140" s="153" t="s">
        <v>272</v>
      </c>
      <c r="V140" s="618">
        <v>14</v>
      </c>
      <c r="W140" s="617"/>
      <c r="X140" s="465">
        <f>+IF(W126="N/A",1,(IF(+W126="Complete",1,0)))</f>
        <v>0</v>
      </c>
      <c r="Y140" s="549"/>
      <c r="Z140" s="110"/>
      <c r="AA140" s="110"/>
      <c r="AB140" s="110"/>
      <c r="AC140" s="111"/>
      <c r="AD140" s="73"/>
      <c r="AE140" s="45"/>
      <c r="AF140" s="4"/>
      <c r="AG140" s="4"/>
      <c r="AH140" s="4"/>
      <c r="AI140" s="4"/>
      <c r="AJ140" s="4"/>
      <c r="AK140" s="4"/>
      <c r="AL140" s="4"/>
      <c r="AM140" s="4"/>
      <c r="AN140" s="4"/>
      <c r="AO140" s="4"/>
      <c r="AP140" s="4"/>
      <c r="AQ140" s="4"/>
      <c r="AR140" s="4"/>
      <c r="AS140" s="4"/>
      <c r="AT140" s="4"/>
      <c r="AU140" s="4"/>
      <c r="AV140" s="4"/>
      <c r="AW140" s="4"/>
      <c r="AX140" s="4"/>
      <c r="AY140" s="4"/>
      <c r="AZ140" s="4"/>
      <c r="BA140" s="4"/>
      <c r="BB140" s="4"/>
      <c r="BC140" s="4"/>
      <c r="BD140" s="4"/>
      <c r="BE140" s="4"/>
      <c r="BF140" s="4"/>
      <c r="BG140" s="4"/>
      <c r="BH140" s="4"/>
      <c r="BI140" s="4"/>
      <c r="BJ140" s="4"/>
      <c r="BK140" s="4"/>
      <c r="BL140" s="4"/>
      <c r="BM140" s="4"/>
      <c r="BN140" s="4"/>
      <c r="BO140" s="4"/>
      <c r="BP140" s="4"/>
      <c r="BQ140" s="4"/>
      <c r="BR140" s="4"/>
      <c r="BS140" s="4"/>
      <c r="BT140" s="4"/>
      <c r="BU140" s="4"/>
      <c r="BV140" s="4"/>
      <c r="BW140" s="4"/>
      <c r="BX140" s="4"/>
      <c r="BY140" s="4"/>
      <c r="BZ140" s="4"/>
      <c r="CA140" s="4"/>
      <c r="CB140" s="4"/>
      <c r="CC140" s="4"/>
      <c r="CD140" s="4"/>
      <c r="CE140" s="4"/>
      <c r="CF140" s="4"/>
      <c r="CG140" s="4"/>
      <c r="CH140" s="4"/>
      <c r="CI140" s="4"/>
      <c r="CJ140" s="4"/>
    </row>
    <row r="141" spans="1:88" ht="48" customHeight="1" x14ac:dyDescent="0.25">
      <c r="A141" s="57"/>
      <c r="B141" s="92" t="s">
        <v>149</v>
      </c>
      <c r="C141" s="108"/>
      <c r="D141" s="108"/>
      <c r="E141" s="108"/>
      <c r="F141" s="108"/>
      <c r="G141" s="109"/>
      <c r="H141" s="109"/>
      <c r="I141" s="91"/>
      <c r="J141" s="91"/>
      <c r="K141" s="152"/>
      <c r="L141" s="152" t="s">
        <v>242</v>
      </c>
      <c r="M141" s="152" t="s">
        <v>242</v>
      </c>
      <c r="N141" s="152"/>
      <c r="O141" s="152"/>
      <c r="P141" s="152"/>
      <c r="Q141" s="152"/>
      <c r="R141" s="152"/>
      <c r="S141" s="152" t="s">
        <v>625</v>
      </c>
      <c r="T141" s="152"/>
      <c r="U141" s="153" t="s">
        <v>272</v>
      </c>
      <c r="V141" s="618">
        <v>15</v>
      </c>
      <c r="W141" s="617"/>
      <c r="X141" s="465">
        <f>+IF(W126="N/A",1,(IF(+W126="Complete",1,0)))</f>
        <v>0</v>
      </c>
      <c r="Y141" s="550"/>
      <c r="Z141" s="110"/>
      <c r="AA141" s="110"/>
      <c r="AB141" s="110"/>
      <c r="AC141" s="111"/>
      <c r="AD141" s="57"/>
      <c r="AE141" s="45"/>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4"/>
      <c r="BH141" s="4"/>
      <c r="BI141" s="4"/>
      <c r="BJ141" s="4"/>
      <c r="BK141" s="4"/>
      <c r="BL141" s="4"/>
      <c r="BM141" s="4"/>
      <c r="BN141" s="4"/>
      <c r="BO141" s="4"/>
      <c r="BP141" s="4"/>
      <c r="BQ141" s="4"/>
      <c r="BR141" s="4"/>
      <c r="BS141" s="4"/>
      <c r="BT141" s="4"/>
      <c r="BU141" s="4"/>
      <c r="BV141" s="4"/>
      <c r="BW141" s="4"/>
      <c r="BX141" s="4"/>
      <c r="BY141" s="4"/>
      <c r="BZ141" s="4"/>
      <c r="CA141" s="4"/>
      <c r="CB141" s="4"/>
      <c r="CC141" s="4"/>
      <c r="CD141" s="4"/>
      <c r="CE141" s="4"/>
      <c r="CF141" s="4"/>
      <c r="CG141" s="4"/>
      <c r="CH141" s="4"/>
      <c r="CI141" s="4"/>
      <c r="CJ141" s="4"/>
    </row>
    <row r="142" spans="1:88" ht="48" customHeight="1" x14ac:dyDescent="0.25">
      <c r="A142" s="57"/>
      <c r="B142" s="92" t="s">
        <v>149</v>
      </c>
      <c r="C142" s="91"/>
      <c r="D142" s="91"/>
      <c r="E142" s="93"/>
      <c r="F142" s="93"/>
      <c r="G142" s="93"/>
      <c r="H142" s="93"/>
      <c r="I142" s="93"/>
      <c r="J142" s="93"/>
      <c r="K142" s="157"/>
      <c r="L142" s="152" t="s">
        <v>242</v>
      </c>
      <c r="M142" s="152" t="s">
        <v>242</v>
      </c>
      <c r="N142" s="152" t="s">
        <v>242</v>
      </c>
      <c r="O142" s="157"/>
      <c r="P142" s="157"/>
      <c r="Q142" s="157"/>
      <c r="R142" s="157"/>
      <c r="S142" s="157"/>
      <c r="T142" s="157"/>
      <c r="U142" s="153" t="s">
        <v>267</v>
      </c>
      <c r="V142" s="96" t="s">
        <v>198</v>
      </c>
      <c r="W142" s="120"/>
      <c r="X142" s="457">
        <f>IF(OR(W142="N/A",W142="complete",(AND(W142="Yes",(NOT(ISBLANK(+Z142)))))),1,0)</f>
        <v>0</v>
      </c>
      <c r="Y142" s="94" t="str">
        <f>IF(W142="In progress","Provide order schedule requirements and detail", " ")</f>
        <v xml:space="preserve"> </v>
      </c>
      <c r="Z142" s="728"/>
      <c r="AA142" s="729"/>
      <c r="AB142" s="729"/>
      <c r="AC142" s="729"/>
      <c r="AD142" s="57"/>
      <c r="AE142" s="45"/>
      <c r="AF142" s="4"/>
      <c r="AG142" s="4"/>
      <c r="AH142" s="4"/>
      <c r="AI142" s="4"/>
      <c r="AJ142" s="4"/>
      <c r="AK142" s="4"/>
      <c r="AL142" s="4"/>
      <c r="AM142" s="4"/>
      <c r="AN142" s="4"/>
      <c r="AO142" s="4"/>
      <c r="AP142" s="4"/>
      <c r="AQ142" s="4"/>
      <c r="AR142" s="4"/>
      <c r="AS142" s="4"/>
      <c r="AT142" s="4"/>
      <c r="AU142" s="4"/>
      <c r="AV142" s="4"/>
      <c r="AW142" s="4"/>
      <c r="AX142" s="4"/>
      <c r="AY142" s="4"/>
      <c r="AZ142" s="4"/>
      <c r="BA142" s="4"/>
      <c r="BB142" s="4"/>
      <c r="BC142" s="4"/>
      <c r="BD142" s="4"/>
      <c r="BE142" s="4"/>
      <c r="BF142" s="4"/>
      <c r="BG142" s="4"/>
      <c r="BH142" s="4"/>
      <c r="BI142" s="4"/>
      <c r="BJ142" s="4"/>
      <c r="BK142" s="4"/>
      <c r="BL142" s="4"/>
      <c r="BM142" s="4"/>
      <c r="BN142" s="4"/>
      <c r="BO142" s="4"/>
      <c r="BP142" s="4"/>
      <c r="BQ142" s="4"/>
      <c r="BR142" s="4"/>
      <c r="BS142" s="4"/>
      <c r="BT142" s="4"/>
      <c r="BU142" s="4"/>
      <c r="BV142" s="4"/>
      <c r="BW142" s="4"/>
      <c r="BX142" s="4"/>
      <c r="BY142" s="4"/>
      <c r="BZ142" s="4"/>
      <c r="CA142" s="4"/>
      <c r="CB142" s="4"/>
      <c r="CC142" s="4"/>
      <c r="CD142" s="4"/>
      <c r="CE142" s="4"/>
      <c r="CF142" s="4"/>
      <c r="CG142" s="4"/>
      <c r="CH142" s="4"/>
      <c r="CI142" s="4"/>
      <c r="CJ142" s="4"/>
    </row>
    <row r="143" spans="1:88" ht="48" customHeight="1" x14ac:dyDescent="0.25">
      <c r="A143" s="57"/>
      <c r="B143" s="92"/>
      <c r="C143" s="91"/>
      <c r="D143" s="91"/>
      <c r="E143" s="93"/>
      <c r="F143" s="93"/>
      <c r="G143" s="93"/>
      <c r="H143" s="93"/>
      <c r="I143" s="93"/>
      <c r="J143" s="93"/>
      <c r="K143" s="157"/>
      <c r="L143" s="152" t="s">
        <v>242</v>
      </c>
      <c r="M143" s="157"/>
      <c r="N143" s="157"/>
      <c r="O143" s="157"/>
      <c r="P143" s="157"/>
      <c r="Q143" s="157"/>
      <c r="R143" s="157"/>
      <c r="S143" s="157"/>
      <c r="T143" s="157"/>
      <c r="U143" s="153" t="s">
        <v>89</v>
      </c>
      <c r="V143" s="466" t="s">
        <v>239</v>
      </c>
      <c r="W143" s="120"/>
      <c r="X143" s="465">
        <f>+IF(W143="N/A",1,(IF(+W143="Complete",1,0)))</f>
        <v>0</v>
      </c>
      <c r="Y143" s="462"/>
      <c r="Z143" s="463"/>
      <c r="AA143" s="463"/>
      <c r="AB143" s="463"/>
      <c r="AC143" s="464"/>
      <c r="AD143" s="57"/>
      <c r="AE143" s="45"/>
      <c r="AF143" s="4"/>
      <c r="AG143" s="4"/>
      <c r="AH143" s="4"/>
      <c r="AI143" s="4"/>
      <c r="AJ143" s="4"/>
      <c r="AK143" s="4"/>
      <c r="AL143" s="4"/>
      <c r="AM143" s="4"/>
      <c r="AN143" s="4"/>
      <c r="AO143" s="4"/>
      <c r="AP143" s="4"/>
      <c r="AQ143" s="4"/>
      <c r="AR143" s="4"/>
      <c r="AS143" s="4"/>
      <c r="AT143" s="4"/>
      <c r="AU143" s="4"/>
      <c r="AV143" s="4"/>
      <c r="AW143" s="4"/>
      <c r="AX143" s="4"/>
      <c r="AY143" s="4"/>
      <c r="AZ143" s="4"/>
      <c r="BA143" s="4"/>
      <c r="BB143" s="4"/>
      <c r="BC143" s="4"/>
      <c r="BD143" s="4"/>
      <c r="BE143" s="4"/>
      <c r="BF143" s="4"/>
      <c r="BG143" s="4"/>
      <c r="BH143" s="4"/>
      <c r="BI143" s="4"/>
      <c r="BJ143" s="4"/>
      <c r="BK143" s="4"/>
      <c r="BL143" s="4"/>
      <c r="BM143" s="4"/>
      <c r="BN143" s="4"/>
      <c r="BO143" s="4"/>
      <c r="BP143" s="4"/>
      <c r="BQ143" s="4"/>
      <c r="BR143" s="4"/>
      <c r="BS143" s="4"/>
      <c r="BT143" s="4"/>
      <c r="BU143" s="4"/>
      <c r="BV143" s="4"/>
      <c r="BW143" s="4"/>
      <c r="BX143" s="4"/>
      <c r="BY143" s="4"/>
      <c r="BZ143" s="4"/>
      <c r="CA143" s="4"/>
      <c r="CB143" s="4"/>
      <c r="CC143" s="4"/>
      <c r="CD143" s="4"/>
      <c r="CE143" s="4"/>
      <c r="CF143" s="4"/>
      <c r="CG143" s="4"/>
      <c r="CH143" s="4"/>
      <c r="CI143" s="4"/>
      <c r="CJ143" s="4"/>
    </row>
    <row r="144" spans="1:88" ht="48" customHeight="1" x14ac:dyDescent="0.25">
      <c r="A144" s="57"/>
      <c r="B144" s="92"/>
      <c r="C144" s="91"/>
      <c r="D144" s="91"/>
      <c r="E144" s="93"/>
      <c r="F144" s="93"/>
      <c r="G144" s="93"/>
      <c r="H144" s="93"/>
      <c r="I144" s="93"/>
      <c r="J144" s="93"/>
      <c r="K144" s="157"/>
      <c r="L144" s="152" t="s">
        <v>242</v>
      </c>
      <c r="M144" s="157"/>
      <c r="N144" s="157"/>
      <c r="O144" s="157"/>
      <c r="P144" s="157"/>
      <c r="Q144" s="157"/>
      <c r="R144" s="157"/>
      <c r="S144" s="157"/>
      <c r="T144" s="157"/>
      <c r="U144" s="153" t="s">
        <v>89</v>
      </c>
      <c r="V144" s="455" t="s">
        <v>248</v>
      </c>
      <c r="W144" s="120"/>
      <c r="X144" s="465">
        <f>+IF(W144="N/A",1,(IF(+W144="Complete",1,0)))</f>
        <v>0</v>
      </c>
      <c r="Y144" s="462"/>
      <c r="Z144" s="463"/>
      <c r="AA144" s="463"/>
      <c r="AB144" s="463"/>
      <c r="AC144" s="464"/>
      <c r="AD144" s="57"/>
      <c r="AE144" s="45"/>
      <c r="AF144" s="4"/>
      <c r="AG144" s="4"/>
      <c r="AH144" s="4"/>
      <c r="AI144" s="4"/>
      <c r="AJ144" s="4"/>
      <c r="AK144" s="4"/>
      <c r="AL144" s="4"/>
      <c r="AM144" s="4"/>
      <c r="AN144" s="4"/>
      <c r="AO144" s="4"/>
      <c r="AP144" s="4"/>
      <c r="AQ144" s="4"/>
      <c r="AR144" s="4"/>
      <c r="AS144" s="4"/>
      <c r="AT144" s="4"/>
      <c r="AU144" s="4"/>
      <c r="AV144" s="4"/>
      <c r="AW144" s="4"/>
      <c r="AX144" s="4"/>
      <c r="AY144" s="4"/>
      <c r="AZ144" s="4"/>
      <c r="BA144" s="4"/>
      <c r="BB144" s="4"/>
      <c r="BC144" s="4"/>
      <c r="BD144" s="4"/>
      <c r="BE144" s="4"/>
      <c r="BF144" s="4"/>
      <c r="BG144" s="4"/>
      <c r="BH144" s="4"/>
      <c r="BI144" s="4"/>
      <c r="BJ144" s="4"/>
      <c r="BK144" s="4"/>
      <c r="BL144" s="4"/>
      <c r="BM144" s="4"/>
      <c r="BN144" s="4"/>
      <c r="BO144" s="4"/>
      <c r="BP144" s="4"/>
      <c r="BQ144" s="4"/>
      <c r="BR144" s="4"/>
      <c r="BS144" s="4"/>
      <c r="BT144" s="4"/>
      <c r="BU144" s="4"/>
      <c r="BV144" s="4"/>
      <c r="BW144" s="4"/>
      <c r="BX144" s="4"/>
      <c r="BY144" s="4"/>
      <c r="BZ144" s="4"/>
      <c r="CA144" s="4"/>
      <c r="CB144" s="4"/>
      <c r="CC144" s="4"/>
      <c r="CD144" s="4"/>
      <c r="CE144" s="4"/>
      <c r="CF144" s="4"/>
      <c r="CG144" s="4"/>
      <c r="CH144" s="4"/>
      <c r="CI144" s="4"/>
      <c r="CJ144" s="4"/>
    </row>
    <row r="145" spans="1:88" ht="48" customHeight="1" x14ac:dyDescent="0.25">
      <c r="A145" s="57"/>
      <c r="B145" s="92"/>
      <c r="C145" s="91"/>
      <c r="D145" s="91"/>
      <c r="E145" s="93"/>
      <c r="F145" s="93"/>
      <c r="G145" s="93"/>
      <c r="H145" s="93"/>
      <c r="I145" s="93"/>
      <c r="J145" s="93"/>
      <c r="K145" s="157"/>
      <c r="L145" s="152"/>
      <c r="M145" s="157"/>
      <c r="N145" s="157"/>
      <c r="O145" s="157"/>
      <c r="P145" s="157"/>
      <c r="Q145" s="157"/>
      <c r="R145" s="157"/>
      <c r="S145" s="157"/>
      <c r="T145" s="157"/>
      <c r="U145" s="153" t="s">
        <v>89</v>
      </c>
      <c r="V145" s="455" t="s">
        <v>249</v>
      </c>
      <c r="W145" s="120"/>
      <c r="X145" s="465">
        <f>+IF(W145="N/A",1,(IF(+W145="Complete",1,0)))</f>
        <v>0</v>
      </c>
      <c r="Y145" s="462"/>
      <c r="Z145" s="463"/>
      <c r="AA145" s="463"/>
      <c r="AB145" s="463"/>
      <c r="AC145" s="464"/>
      <c r="AD145" s="57"/>
      <c r="AE145" s="45"/>
      <c r="AF145" s="4"/>
      <c r="AG145" s="4"/>
      <c r="AH145" s="4"/>
      <c r="AI145" s="4"/>
      <c r="AJ145" s="4"/>
      <c r="AK145" s="4"/>
      <c r="AL145" s="4"/>
      <c r="AM145" s="4"/>
      <c r="AN145" s="4"/>
      <c r="AO145" s="4"/>
      <c r="AP145" s="4"/>
      <c r="AQ145" s="4"/>
      <c r="AR145" s="4"/>
      <c r="AS145" s="4"/>
      <c r="AT145" s="4"/>
      <c r="AU145" s="4"/>
      <c r="AV145" s="4"/>
      <c r="AW145" s="4"/>
      <c r="AX145" s="4"/>
      <c r="AY145" s="4"/>
      <c r="AZ145" s="4"/>
      <c r="BA145" s="4"/>
      <c r="BB145" s="4"/>
      <c r="BC145" s="4"/>
      <c r="BD145" s="4"/>
      <c r="BE145" s="4"/>
      <c r="BF145" s="4"/>
      <c r="BG145" s="4"/>
      <c r="BH145" s="4"/>
      <c r="BI145" s="4"/>
      <c r="BJ145" s="4"/>
      <c r="BK145" s="4"/>
      <c r="BL145" s="4"/>
      <c r="BM145" s="4"/>
      <c r="BN145" s="4"/>
      <c r="BO145" s="4"/>
      <c r="BP145" s="4"/>
      <c r="BQ145" s="4"/>
      <c r="BR145" s="4"/>
      <c r="BS145" s="4"/>
      <c r="BT145" s="4"/>
      <c r="BU145" s="4"/>
      <c r="BV145" s="4"/>
      <c r="BW145" s="4"/>
      <c r="BX145" s="4"/>
      <c r="BY145" s="4"/>
      <c r="BZ145" s="4"/>
      <c r="CA145" s="4"/>
      <c r="CB145" s="4"/>
      <c r="CC145" s="4"/>
      <c r="CD145" s="4"/>
      <c r="CE145" s="4"/>
      <c r="CF145" s="4"/>
      <c r="CG145" s="4"/>
      <c r="CH145" s="4"/>
      <c r="CI145" s="4"/>
      <c r="CJ145" s="4"/>
    </row>
    <row r="146" spans="1:88" ht="48" customHeight="1" x14ac:dyDescent="0.25">
      <c r="A146" s="57"/>
      <c r="B146" s="92" t="s">
        <v>149</v>
      </c>
      <c r="C146" s="91"/>
      <c r="D146" s="91"/>
      <c r="E146" s="93"/>
      <c r="F146" s="93"/>
      <c r="G146" s="93"/>
      <c r="H146" s="93"/>
      <c r="I146" s="93"/>
      <c r="J146" s="93"/>
      <c r="K146" s="157"/>
      <c r="L146" s="152" t="s">
        <v>242</v>
      </c>
      <c r="M146" s="152" t="s">
        <v>242</v>
      </c>
      <c r="N146" s="157"/>
      <c r="O146" s="157"/>
      <c r="P146" s="157"/>
      <c r="Q146" s="157"/>
      <c r="R146" s="157"/>
      <c r="S146" s="157"/>
      <c r="T146" s="157"/>
      <c r="U146" s="153" t="s">
        <v>272</v>
      </c>
      <c r="V146" s="466" t="s">
        <v>274</v>
      </c>
      <c r="W146" s="120"/>
      <c r="X146" s="465">
        <f>IF(OR(W146="N/A",W146="complete",(AND(W146="Yes",(NOT(ISBLANK(+Z146)))))),1,0)</f>
        <v>0</v>
      </c>
      <c r="Y146" s="459" t="str">
        <f>IF(W146="yes","List labs:", " ")</f>
        <v xml:space="preserve"> </v>
      </c>
      <c r="Z146" s="725"/>
      <c r="AA146" s="726"/>
      <c r="AB146" s="726"/>
      <c r="AC146" s="727"/>
      <c r="AD146" s="57"/>
      <c r="AE146" s="45"/>
      <c r="AF146" s="4"/>
      <c r="AG146" s="4"/>
      <c r="AH146" s="4"/>
      <c r="AI146" s="4"/>
      <c r="AJ146" s="4"/>
      <c r="AK146" s="4"/>
      <c r="AL146" s="4"/>
      <c r="AM146" s="4"/>
      <c r="AN146" s="4"/>
      <c r="AO146" s="4"/>
      <c r="AP146" s="4"/>
      <c r="AQ146" s="4"/>
      <c r="AR146" s="4"/>
      <c r="AS146" s="4"/>
      <c r="AT146" s="4"/>
      <c r="AU146" s="4"/>
      <c r="AV146" s="4"/>
      <c r="AW146" s="4"/>
      <c r="AX146" s="4"/>
      <c r="AY146" s="4"/>
      <c r="AZ146" s="4"/>
      <c r="BA146" s="4"/>
      <c r="BB146" s="4"/>
      <c r="BC146" s="4"/>
      <c r="BD146" s="4"/>
      <c r="BE146" s="4"/>
      <c r="BF146" s="4"/>
      <c r="BG146" s="4"/>
      <c r="BH146" s="4"/>
      <c r="BI146" s="4"/>
      <c r="BJ146" s="4"/>
      <c r="BK146" s="4"/>
      <c r="BL146" s="4"/>
      <c r="BM146" s="4"/>
      <c r="BN146" s="4"/>
      <c r="BO146" s="4"/>
      <c r="BP146" s="4"/>
      <c r="BQ146" s="4"/>
      <c r="BR146" s="4"/>
      <c r="BS146" s="4"/>
      <c r="BT146" s="4"/>
      <c r="BU146" s="4"/>
      <c r="BV146" s="4"/>
      <c r="BW146" s="4"/>
      <c r="BX146" s="4"/>
      <c r="BY146" s="4"/>
      <c r="BZ146" s="4"/>
      <c r="CA146" s="4"/>
      <c r="CB146" s="4"/>
      <c r="CC146" s="4"/>
      <c r="CD146" s="4"/>
      <c r="CE146" s="4"/>
      <c r="CF146" s="4"/>
      <c r="CG146" s="4"/>
      <c r="CH146" s="4"/>
      <c r="CI146" s="4"/>
      <c r="CJ146" s="4"/>
    </row>
    <row r="147" spans="1:88" ht="48" customHeight="1" x14ac:dyDescent="0.25">
      <c r="A147" s="57"/>
      <c r="B147" s="92" t="s">
        <v>149</v>
      </c>
      <c r="C147" s="91"/>
      <c r="D147" s="91"/>
      <c r="E147" s="93"/>
      <c r="F147" s="93"/>
      <c r="G147" s="93"/>
      <c r="H147" s="93"/>
      <c r="I147" s="93"/>
      <c r="J147" s="93"/>
      <c r="K147" s="157"/>
      <c r="L147" s="152" t="s">
        <v>242</v>
      </c>
      <c r="M147" s="152" t="s">
        <v>242</v>
      </c>
      <c r="N147" s="157"/>
      <c r="O147" s="157"/>
      <c r="P147" s="157"/>
      <c r="Q147" s="157"/>
      <c r="R147" s="157"/>
      <c r="S147" s="157"/>
      <c r="T147" s="157"/>
      <c r="U147" s="153" t="s">
        <v>272</v>
      </c>
      <c r="V147" s="96" t="s">
        <v>562</v>
      </c>
      <c r="W147" s="120"/>
      <c r="X147" s="484">
        <f>IF(OR(W147="N/A",W147="complete",W147=" ",W147="yes",(NOT(ISBLANK(+Y147)))),1,0)</f>
        <v>0</v>
      </c>
      <c r="Y147" s="722"/>
      <c r="Z147" s="723"/>
      <c r="AA147" s="723"/>
      <c r="AB147" s="723"/>
      <c r="AC147" s="724"/>
      <c r="AD147" s="57"/>
      <c r="AE147" s="45"/>
      <c r="AF147" s="4"/>
      <c r="AG147" s="4"/>
      <c r="AH147" s="4"/>
      <c r="AI147" s="4"/>
      <c r="AJ147" s="4"/>
      <c r="AK147" s="4"/>
      <c r="AL147" s="4"/>
      <c r="AM147" s="4"/>
      <c r="AN147" s="4"/>
      <c r="AO147" s="4"/>
      <c r="AP147" s="4"/>
      <c r="AQ147" s="4"/>
      <c r="AR147" s="4"/>
      <c r="AS147" s="4"/>
      <c r="AT147" s="4"/>
      <c r="AU147" s="4"/>
      <c r="AV147" s="4"/>
      <c r="AW147" s="4"/>
      <c r="AX147" s="4"/>
      <c r="AY147" s="4"/>
      <c r="AZ147" s="4"/>
      <c r="BA147" s="4"/>
      <c r="BB147" s="4"/>
      <c r="BC147" s="4"/>
      <c r="BD147" s="4"/>
      <c r="BE147" s="4"/>
      <c r="BF147" s="4"/>
      <c r="BG147" s="4"/>
      <c r="BH147" s="4"/>
      <c r="BI147" s="4"/>
      <c r="BJ147" s="4"/>
      <c r="BK147" s="4"/>
      <c r="BL147" s="4"/>
      <c r="BM147" s="4"/>
      <c r="BN147" s="4"/>
      <c r="BO147" s="4"/>
      <c r="BP147" s="4"/>
      <c r="BQ147" s="4"/>
      <c r="BR147" s="4"/>
      <c r="BS147" s="4"/>
      <c r="BT147" s="4"/>
      <c r="BU147" s="4"/>
      <c r="BV147" s="4"/>
      <c r="BW147" s="4"/>
      <c r="BX147" s="4"/>
      <c r="BY147" s="4"/>
      <c r="BZ147" s="4"/>
      <c r="CA147" s="4"/>
      <c r="CB147" s="4"/>
      <c r="CC147" s="4"/>
      <c r="CD147" s="4"/>
      <c r="CE147" s="4"/>
      <c r="CF147" s="4"/>
      <c r="CG147" s="4"/>
      <c r="CH147" s="4"/>
      <c r="CI147" s="4"/>
      <c r="CJ147" s="4"/>
    </row>
    <row r="148" spans="1:88" ht="48" customHeight="1" x14ac:dyDescent="0.25">
      <c r="A148" s="57"/>
      <c r="B148" s="92" t="s">
        <v>149</v>
      </c>
      <c r="C148" s="91"/>
      <c r="D148" s="91"/>
      <c r="E148" s="93"/>
      <c r="F148" s="93"/>
      <c r="G148" s="93"/>
      <c r="H148" s="93"/>
      <c r="I148" s="93"/>
      <c r="J148" s="93"/>
      <c r="K148" s="157"/>
      <c r="L148" s="152" t="s">
        <v>242</v>
      </c>
      <c r="M148" s="152" t="s">
        <v>242</v>
      </c>
      <c r="N148" s="157"/>
      <c r="O148" s="157"/>
      <c r="P148" s="157"/>
      <c r="Q148" s="157"/>
      <c r="R148" s="157"/>
      <c r="S148" s="157"/>
      <c r="T148" s="157"/>
      <c r="U148" s="153" t="s">
        <v>272</v>
      </c>
      <c r="V148" s="96" t="s">
        <v>180</v>
      </c>
      <c r="W148" s="120"/>
      <c r="X148" s="465">
        <f>IF(OR(W148="N/A",W148="complete",W148=" ",W148="yes",(NOT(ISBLANK(+Y148)))),1,0)</f>
        <v>0</v>
      </c>
      <c r="Y148" s="722"/>
      <c r="Z148" s="723"/>
      <c r="AA148" s="723"/>
      <c r="AB148" s="723"/>
      <c r="AC148" s="724"/>
      <c r="AD148" s="57"/>
      <c r="AE148" s="45"/>
      <c r="AF148" s="4"/>
      <c r="AG148" s="4"/>
      <c r="AH148" s="4"/>
      <c r="AI148" s="4"/>
      <c r="AJ148" s="4"/>
      <c r="AK148" s="4"/>
      <c r="AL148" s="4"/>
      <c r="AM148" s="4"/>
      <c r="AN148" s="4"/>
      <c r="AO148" s="4"/>
      <c r="AP148" s="4"/>
      <c r="AQ148" s="4"/>
      <c r="AR148" s="4"/>
      <c r="AS148" s="4"/>
      <c r="AT148" s="4"/>
      <c r="AU148" s="4"/>
      <c r="AV148" s="4"/>
      <c r="AW148" s="4"/>
      <c r="AX148" s="4"/>
      <c r="AY148" s="4"/>
      <c r="AZ148" s="4"/>
      <c r="BA148" s="4"/>
      <c r="BB148" s="4"/>
      <c r="BC148" s="4"/>
      <c r="BD148" s="4"/>
      <c r="BE148" s="4"/>
      <c r="BF148" s="4"/>
      <c r="BG148" s="4"/>
      <c r="BH148" s="4"/>
      <c r="BI148" s="4"/>
      <c r="BJ148" s="4"/>
      <c r="BK148" s="4"/>
      <c r="BL148" s="4"/>
      <c r="BM148" s="4"/>
      <c r="BN148" s="4"/>
      <c r="BO148" s="4"/>
      <c r="BP148" s="4"/>
      <c r="BQ148" s="4"/>
      <c r="BR148" s="4"/>
      <c r="BS148" s="4"/>
      <c r="BT148" s="4"/>
      <c r="BU148" s="4"/>
      <c r="BV148" s="4"/>
      <c r="BW148" s="4"/>
      <c r="BX148" s="4"/>
      <c r="BY148" s="4"/>
      <c r="BZ148" s="4"/>
      <c r="CA148" s="4"/>
      <c r="CB148" s="4"/>
      <c r="CC148" s="4"/>
      <c r="CD148" s="4"/>
      <c r="CE148" s="4"/>
      <c r="CF148" s="4"/>
      <c r="CG148" s="4"/>
      <c r="CH148" s="4"/>
      <c r="CI148" s="4"/>
      <c r="CJ148" s="4"/>
    </row>
    <row r="149" spans="1:88" ht="48" customHeight="1" x14ac:dyDescent="0.25">
      <c r="A149" s="57"/>
      <c r="B149" s="92" t="s">
        <v>149</v>
      </c>
      <c r="C149" s="91"/>
      <c r="D149" s="91"/>
      <c r="E149" s="93"/>
      <c r="F149" s="93"/>
      <c r="G149" s="93"/>
      <c r="H149" s="93"/>
      <c r="I149" s="93"/>
      <c r="J149" s="93"/>
      <c r="K149" s="157"/>
      <c r="L149" s="152" t="s">
        <v>242</v>
      </c>
      <c r="M149" s="152" t="s">
        <v>242</v>
      </c>
      <c r="N149" s="157"/>
      <c r="O149" s="157"/>
      <c r="P149" s="157"/>
      <c r="Q149" s="157"/>
      <c r="R149" s="157"/>
      <c r="S149" s="157"/>
      <c r="T149" s="157"/>
      <c r="U149" s="153" t="s">
        <v>272</v>
      </c>
      <c r="V149" s="96" t="s">
        <v>228</v>
      </c>
      <c r="W149" s="120"/>
      <c r="X149" s="465">
        <f>IF(OR(W149="N/A",W149="complete",(AND(W149="Yes",(NOT(ISBLANK(+Z149)))))),1,0)</f>
        <v>0</v>
      </c>
      <c r="Y149" s="94" t="str">
        <f>IF(+W149="yes","Identify tracking required and notify Wendy Dalton for assistance"," ")</f>
        <v xml:space="preserve"> </v>
      </c>
      <c r="Z149" s="98"/>
      <c r="AA149" s="460"/>
      <c r="AB149" s="456"/>
      <c r="AC149" s="461"/>
      <c r="AD149" s="57"/>
      <c r="AE149" s="45"/>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c r="BJ149" s="4"/>
      <c r="BK149" s="4"/>
      <c r="BL149" s="4"/>
      <c r="BM149" s="4"/>
      <c r="BN149" s="4"/>
      <c r="BO149" s="4"/>
      <c r="BP149" s="4"/>
      <c r="BQ149" s="4"/>
      <c r="BR149" s="4"/>
      <c r="BS149" s="4"/>
      <c r="BT149" s="4"/>
      <c r="BU149" s="4"/>
      <c r="BV149" s="4"/>
      <c r="BW149" s="4"/>
      <c r="BX149" s="4"/>
      <c r="BY149" s="4"/>
      <c r="BZ149" s="4"/>
      <c r="CA149" s="4"/>
      <c r="CB149" s="4"/>
      <c r="CC149" s="4"/>
      <c r="CD149" s="4"/>
      <c r="CE149" s="4"/>
      <c r="CF149" s="4"/>
      <c r="CG149" s="4"/>
      <c r="CH149" s="4"/>
      <c r="CI149" s="4"/>
      <c r="CJ149" s="4"/>
    </row>
    <row r="150" spans="1:88" ht="72" customHeight="1" x14ac:dyDescent="0.25">
      <c r="A150" s="57"/>
      <c r="B150" s="92" t="s">
        <v>149</v>
      </c>
      <c r="C150" s="91"/>
      <c r="D150" s="91"/>
      <c r="E150" s="93"/>
      <c r="F150" s="93"/>
      <c r="G150" s="93"/>
      <c r="H150" s="93"/>
      <c r="I150" s="93"/>
      <c r="J150" s="93"/>
      <c r="K150" s="157"/>
      <c r="L150" s="152" t="s">
        <v>242</v>
      </c>
      <c r="M150" s="152" t="s">
        <v>242</v>
      </c>
      <c r="N150" s="157"/>
      <c r="O150" s="157"/>
      <c r="P150" s="157"/>
      <c r="Q150" s="157"/>
      <c r="R150" s="157"/>
      <c r="S150" s="157"/>
      <c r="T150" s="157"/>
      <c r="U150" s="153" t="s">
        <v>273</v>
      </c>
      <c r="V150" s="96" t="s">
        <v>160</v>
      </c>
      <c r="W150" s="120"/>
      <c r="X150" s="465">
        <f>+IF(W150="N/A",1,(IF(+W150="Complete",1,0)))</f>
        <v>0</v>
      </c>
      <c r="Y150" s="113" t="s">
        <v>109</v>
      </c>
      <c r="Z150" s="114"/>
      <c r="AA150" s="102"/>
      <c r="AB150" s="619"/>
      <c r="AC150" s="620"/>
      <c r="AD150" s="57"/>
      <c r="AE150" s="45"/>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c r="BJ150" s="4"/>
      <c r="BK150" s="4"/>
      <c r="BL150" s="4"/>
      <c r="BM150" s="4"/>
      <c r="BN150" s="4"/>
      <c r="BO150" s="4"/>
      <c r="BP150" s="4"/>
      <c r="BQ150" s="4"/>
      <c r="BR150" s="4"/>
      <c r="BS150" s="4"/>
      <c r="BT150" s="4"/>
      <c r="BU150" s="4"/>
      <c r="BV150" s="4"/>
      <c r="BW150" s="4"/>
      <c r="BX150" s="4"/>
      <c r="BY150" s="4"/>
      <c r="BZ150" s="4"/>
      <c r="CA150" s="4"/>
      <c r="CB150" s="4"/>
      <c r="CC150" s="4"/>
      <c r="CD150" s="4"/>
      <c r="CE150" s="4"/>
      <c r="CF150" s="4"/>
      <c r="CG150" s="4"/>
      <c r="CH150" s="4"/>
      <c r="CI150" s="4"/>
      <c r="CJ150" s="4"/>
    </row>
    <row r="151" spans="1:88" ht="48.75" customHeight="1" x14ac:dyDescent="0.25">
      <c r="A151" s="57"/>
      <c r="B151" s="92" t="s">
        <v>204</v>
      </c>
      <c r="C151" s="91"/>
      <c r="D151" s="91"/>
      <c r="E151" s="91"/>
      <c r="F151" s="91"/>
      <c r="G151" s="91"/>
      <c r="H151" s="91"/>
      <c r="I151" s="91"/>
      <c r="J151" s="91"/>
      <c r="K151" s="157"/>
      <c r="L151" s="152" t="s">
        <v>242</v>
      </c>
      <c r="M151" s="157"/>
      <c r="N151" s="157"/>
      <c r="O151" s="152" t="s">
        <v>242</v>
      </c>
      <c r="P151" s="157"/>
      <c r="Q151" s="157"/>
      <c r="R151" s="157"/>
      <c r="S151" s="157"/>
      <c r="T151" s="157"/>
      <c r="U151" s="154" t="s">
        <v>185</v>
      </c>
      <c r="V151" s="91" t="s">
        <v>275</v>
      </c>
      <c r="W151" s="120"/>
      <c r="X151" s="465">
        <f>IF(OR(W151="N/A",W151="complete",(AND(W151="Yes",(NOT(ISBLANK(+Z151)))))),1,0)</f>
        <v>0</v>
      </c>
      <c r="Y151" s="473" t="s">
        <v>563</v>
      </c>
      <c r="Z151" s="474"/>
      <c r="AA151" s="474"/>
      <c r="AB151" s="474"/>
      <c r="AC151" s="474"/>
      <c r="AD151" s="57"/>
      <c r="AE151" s="45"/>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4"/>
      <c r="BH151" s="4"/>
      <c r="BI151" s="4"/>
      <c r="BJ151" s="4"/>
      <c r="BK151" s="4"/>
      <c r="BL151" s="4"/>
      <c r="BM151" s="4"/>
      <c r="BN151" s="4"/>
      <c r="BO151" s="4"/>
      <c r="BP151" s="4"/>
      <c r="BQ151" s="4"/>
      <c r="BR151" s="4"/>
      <c r="BS151" s="4"/>
      <c r="BT151" s="4"/>
      <c r="BU151" s="4"/>
      <c r="BV151" s="4"/>
      <c r="BW151" s="4"/>
      <c r="BX151" s="4"/>
      <c r="BY151" s="4"/>
      <c r="BZ151" s="4"/>
      <c r="CA151" s="4"/>
      <c r="CB151" s="4"/>
      <c r="CC151" s="4"/>
      <c r="CD151" s="4"/>
      <c r="CE151" s="4"/>
      <c r="CF151" s="4"/>
      <c r="CG151" s="4"/>
      <c r="CH151" s="4"/>
      <c r="CI151" s="4"/>
      <c r="CJ151" s="4"/>
    </row>
    <row r="152" spans="1:88" ht="48.75" customHeight="1" x14ac:dyDescent="0.25">
      <c r="A152" s="57"/>
      <c r="B152" s="92" t="s">
        <v>92</v>
      </c>
      <c r="C152" s="91"/>
      <c r="D152" s="91"/>
      <c r="E152" s="115" t="s">
        <v>80</v>
      </c>
      <c r="F152" s="116"/>
      <c r="G152" s="116"/>
      <c r="H152" s="116"/>
      <c r="I152" s="116"/>
      <c r="J152" s="116"/>
      <c r="K152" s="157"/>
      <c r="L152" s="152" t="s">
        <v>242</v>
      </c>
      <c r="M152" s="152" t="s">
        <v>242</v>
      </c>
      <c r="N152" s="157"/>
      <c r="O152" s="157"/>
      <c r="P152" s="157"/>
      <c r="Q152" s="157"/>
      <c r="R152" s="157"/>
      <c r="S152" s="157"/>
      <c r="T152" s="157"/>
      <c r="U152" s="154" t="s">
        <v>273</v>
      </c>
      <c r="V152" s="91" t="s">
        <v>564</v>
      </c>
      <c r="W152" s="120"/>
      <c r="X152" s="117">
        <f>+IF(W152="N/A",1,(IF(+W152="Complete",1,0)))</f>
        <v>0</v>
      </c>
      <c r="Y152" s="462"/>
      <c r="Z152" s="463"/>
      <c r="AA152" s="463"/>
      <c r="AB152" s="463"/>
      <c r="AC152" s="464"/>
      <c r="AD152" s="57"/>
      <c r="AE152" s="45"/>
      <c r="AF152" s="4"/>
      <c r="AG152" s="4"/>
      <c r="AH152" s="4"/>
      <c r="AI152" s="4"/>
      <c r="AJ152" s="4"/>
      <c r="AK152" s="4"/>
      <c r="AL152" s="4"/>
      <c r="AM152" s="4"/>
      <c r="AN152" s="4"/>
      <c r="AO152" s="4"/>
      <c r="AP152" s="4"/>
      <c r="AQ152" s="4"/>
      <c r="AR152" s="4"/>
      <c r="AS152" s="4"/>
      <c r="AT152" s="4"/>
      <c r="AU152" s="4"/>
      <c r="AV152" s="4"/>
      <c r="AW152" s="4"/>
      <c r="AX152" s="4"/>
      <c r="AY152" s="4"/>
      <c r="AZ152" s="4"/>
      <c r="BA152" s="4"/>
      <c r="BB152" s="4"/>
      <c r="BC152" s="4"/>
      <c r="BD152" s="4"/>
      <c r="BE152" s="4"/>
      <c r="BF152" s="4"/>
      <c r="BG152" s="4"/>
      <c r="BH152" s="4"/>
      <c r="BI152" s="4"/>
      <c r="BJ152" s="4"/>
      <c r="BK152" s="4"/>
      <c r="BL152" s="4"/>
      <c r="BM152" s="4"/>
      <c r="BN152" s="4"/>
      <c r="BO152" s="4"/>
      <c r="BP152" s="4"/>
      <c r="BQ152" s="4"/>
      <c r="BR152" s="4"/>
      <c r="BS152" s="4"/>
      <c r="BT152" s="4"/>
      <c r="BU152" s="4"/>
      <c r="BV152" s="4"/>
      <c r="BW152" s="4"/>
      <c r="BX152" s="4"/>
      <c r="BY152" s="4"/>
      <c r="BZ152" s="4"/>
      <c r="CA152" s="4"/>
      <c r="CB152" s="4"/>
      <c r="CC152" s="4"/>
      <c r="CD152" s="4"/>
      <c r="CE152" s="4"/>
      <c r="CF152" s="4"/>
      <c r="CG152" s="4"/>
      <c r="CH152" s="4"/>
      <c r="CI152" s="4"/>
      <c r="CJ152" s="4"/>
    </row>
    <row r="153" spans="1:88" ht="48.75" customHeight="1" x14ac:dyDescent="0.25">
      <c r="A153" s="57"/>
      <c r="B153" s="88" t="s">
        <v>229</v>
      </c>
      <c r="C153" s="91"/>
      <c r="D153" s="91"/>
      <c r="E153" s="115"/>
      <c r="F153" s="116"/>
      <c r="G153" s="116"/>
      <c r="H153" s="116"/>
      <c r="I153" s="116"/>
      <c r="J153" s="116"/>
      <c r="K153" s="157"/>
      <c r="L153" s="152" t="s">
        <v>242</v>
      </c>
      <c r="M153" s="152" t="s">
        <v>242</v>
      </c>
      <c r="N153" s="157"/>
      <c r="O153" s="157"/>
      <c r="P153" s="157"/>
      <c r="Q153" s="157"/>
      <c r="R153" s="157"/>
      <c r="S153" s="157"/>
      <c r="T153" s="157"/>
      <c r="U153" s="154" t="s">
        <v>273</v>
      </c>
      <c r="V153" s="91" t="s">
        <v>565</v>
      </c>
      <c r="W153" s="120"/>
      <c r="X153" s="117">
        <f>+IF(W153="N/A",1,(IF(+W153="Complete",1,0)))</f>
        <v>0</v>
      </c>
      <c r="Y153" s="462"/>
      <c r="Z153" s="463"/>
      <c r="AA153" s="463"/>
      <c r="AB153" s="463"/>
      <c r="AC153" s="464"/>
      <c r="AD153" s="57"/>
      <c r="AE153" s="45"/>
      <c r="AF153" s="4"/>
      <c r="AG153" s="4"/>
      <c r="AH153" s="4"/>
      <c r="AI153" s="4"/>
      <c r="AJ153" s="4"/>
      <c r="AK153" s="4"/>
      <c r="AL153" s="4"/>
      <c r="AM153" s="4"/>
      <c r="AN153" s="4"/>
      <c r="AO153" s="4"/>
      <c r="AP153" s="4"/>
      <c r="AQ153" s="4"/>
      <c r="AR153" s="4"/>
      <c r="AS153" s="4"/>
      <c r="AT153" s="4"/>
      <c r="AU153" s="4"/>
      <c r="AV153" s="4"/>
      <c r="AW153" s="4"/>
      <c r="AX153" s="4"/>
      <c r="AY153" s="4"/>
      <c r="AZ153" s="4"/>
      <c r="BA153" s="4"/>
      <c r="BB153" s="4"/>
      <c r="BC153" s="4"/>
      <c r="BD153" s="4"/>
      <c r="BE153" s="4"/>
      <c r="BF153" s="4"/>
      <c r="BG153" s="4"/>
      <c r="BH153" s="4"/>
      <c r="BI153" s="4"/>
      <c r="BJ153" s="4"/>
      <c r="BK153" s="4"/>
      <c r="BL153" s="4"/>
      <c r="BM153" s="4"/>
      <c r="BN153" s="4"/>
      <c r="BO153" s="4"/>
      <c r="BP153" s="4"/>
      <c r="BQ153" s="4"/>
      <c r="BR153" s="4"/>
      <c r="BS153" s="4"/>
      <c r="BT153" s="4"/>
      <c r="BU153" s="4"/>
      <c r="BV153" s="4"/>
      <c r="BW153" s="4"/>
      <c r="BX153" s="4"/>
      <c r="BY153" s="4"/>
      <c r="BZ153" s="4"/>
      <c r="CA153" s="4"/>
      <c r="CB153" s="4"/>
      <c r="CC153" s="4"/>
      <c r="CD153" s="4"/>
      <c r="CE153" s="4"/>
      <c r="CF153" s="4"/>
      <c r="CG153" s="4"/>
      <c r="CH153" s="4"/>
      <c r="CI153" s="4"/>
      <c r="CJ153" s="4"/>
    </row>
    <row r="154" spans="1:88" ht="46.5" customHeight="1" x14ac:dyDescent="0.25">
      <c r="A154" s="57"/>
      <c r="B154" s="88" t="s">
        <v>229</v>
      </c>
      <c r="C154" s="91"/>
      <c r="D154" s="91"/>
      <c r="E154" s="91"/>
      <c r="F154" s="91"/>
      <c r="G154" s="91"/>
      <c r="H154" s="91"/>
      <c r="I154" s="91"/>
      <c r="J154" s="91"/>
      <c r="K154" s="157"/>
      <c r="L154" s="152" t="s">
        <v>242</v>
      </c>
      <c r="M154" s="152" t="s">
        <v>242</v>
      </c>
      <c r="N154" s="157"/>
      <c r="O154" s="157"/>
      <c r="P154" s="157"/>
      <c r="Q154" s="157"/>
      <c r="R154" s="157"/>
      <c r="S154" s="157"/>
      <c r="T154" s="157"/>
      <c r="U154" s="154" t="s">
        <v>273</v>
      </c>
      <c r="V154" s="91" t="s">
        <v>235</v>
      </c>
      <c r="W154" s="120"/>
      <c r="X154" s="117">
        <f t="shared" ref="X154:X165" si="2">+IF(W154="N/A",1,(IF(+W154="Complete",1,0)))</f>
        <v>0</v>
      </c>
      <c r="Y154" s="462"/>
      <c r="Z154" s="463"/>
      <c r="AA154" s="463"/>
      <c r="AB154" s="463"/>
      <c r="AC154" s="464"/>
      <c r="AD154" s="57"/>
      <c r="AE154" s="45"/>
      <c r="AF154" s="4"/>
      <c r="AG154" s="4"/>
      <c r="AH154" s="4"/>
      <c r="AI154" s="4"/>
      <c r="AJ154" s="4"/>
      <c r="AK154" s="4"/>
      <c r="AL154" s="4"/>
      <c r="AM154" s="4"/>
      <c r="AN154" s="4"/>
      <c r="AO154" s="4"/>
      <c r="AP154" s="4"/>
      <c r="AQ154" s="4"/>
      <c r="AR154" s="4"/>
      <c r="AS154" s="4"/>
      <c r="AT154" s="4"/>
      <c r="AU154" s="4"/>
      <c r="AV154" s="4"/>
      <c r="AW154" s="4"/>
      <c r="AX154" s="4"/>
      <c r="AY154" s="4"/>
      <c r="AZ154" s="4"/>
      <c r="BA154" s="4"/>
      <c r="BB154" s="4"/>
      <c r="BC154" s="4"/>
      <c r="BD154" s="4"/>
      <c r="BE154" s="4"/>
      <c r="BF154" s="4"/>
      <c r="BG154" s="4"/>
      <c r="BH154" s="4"/>
      <c r="BI154" s="4"/>
      <c r="BJ154" s="4"/>
      <c r="BK154" s="4"/>
      <c r="BL154" s="4"/>
      <c r="BM154" s="4"/>
      <c r="BN154" s="4"/>
      <c r="BO154" s="4"/>
      <c r="BP154" s="4"/>
      <c r="BQ154" s="4"/>
      <c r="BR154" s="4"/>
      <c r="BS154" s="4"/>
      <c r="BT154" s="4"/>
      <c r="BU154" s="4"/>
      <c r="BV154" s="4"/>
      <c r="BW154" s="4"/>
      <c r="BX154" s="4"/>
      <c r="BY154" s="4"/>
      <c r="BZ154" s="4"/>
      <c r="CA154" s="4"/>
      <c r="CB154" s="4"/>
      <c r="CC154" s="4"/>
      <c r="CD154" s="4"/>
      <c r="CE154" s="4"/>
      <c r="CF154" s="4"/>
      <c r="CG154" s="4"/>
      <c r="CH154" s="4"/>
      <c r="CI154" s="4"/>
      <c r="CJ154" s="4"/>
    </row>
    <row r="155" spans="1:88" s="27" customFormat="1" ht="31.5" x14ac:dyDescent="0.25">
      <c r="A155" s="57"/>
      <c r="B155" s="88" t="s">
        <v>205</v>
      </c>
      <c r="C155" s="91"/>
      <c r="D155" s="91"/>
      <c r="E155" s="91"/>
      <c r="F155" s="91"/>
      <c r="G155" s="91"/>
      <c r="H155" s="91"/>
      <c r="I155" s="91"/>
      <c r="J155" s="91"/>
      <c r="K155" s="157"/>
      <c r="L155" s="152" t="s">
        <v>242</v>
      </c>
      <c r="M155" s="157"/>
      <c r="N155" s="157"/>
      <c r="O155" s="157"/>
      <c r="P155" s="157"/>
      <c r="Q155" s="157"/>
      <c r="R155" s="157"/>
      <c r="S155" s="157"/>
      <c r="T155" s="157"/>
      <c r="U155" s="153" t="s">
        <v>230</v>
      </c>
      <c r="V155" s="89" t="s">
        <v>635</v>
      </c>
      <c r="W155" s="120"/>
      <c r="X155" s="117">
        <f t="shared" si="2"/>
        <v>0</v>
      </c>
      <c r="Y155" s="621"/>
      <c r="Z155" s="465" t="s">
        <v>636</v>
      </c>
      <c r="AA155" s="463"/>
      <c r="AB155" s="463"/>
      <c r="AC155" s="463"/>
      <c r="AD155" s="57"/>
      <c r="AE155" s="45"/>
    </row>
    <row r="156" spans="1:88" s="27" customFormat="1" ht="86.25" customHeight="1" x14ac:dyDescent="0.25">
      <c r="A156" s="57"/>
      <c r="B156" s="118" t="s">
        <v>251</v>
      </c>
      <c r="C156" s="91"/>
      <c r="D156" s="91"/>
      <c r="E156" s="91"/>
      <c r="F156" s="91"/>
      <c r="G156" s="91"/>
      <c r="H156" s="91"/>
      <c r="I156" s="91"/>
      <c r="J156" s="91"/>
      <c r="K156" s="152"/>
      <c r="L156" s="152"/>
      <c r="M156" s="157"/>
      <c r="N156" s="157"/>
      <c r="O156" s="157"/>
      <c r="P156" s="157"/>
      <c r="Q156" s="157"/>
      <c r="R156" s="157"/>
      <c r="S156" s="157"/>
      <c r="T156" s="157"/>
      <c r="U156" s="153" t="s">
        <v>250</v>
      </c>
      <c r="V156" s="89" t="s">
        <v>577</v>
      </c>
      <c r="W156" s="120"/>
      <c r="X156" s="117">
        <f t="shared" si="2"/>
        <v>0</v>
      </c>
      <c r="Y156" s="473" t="s">
        <v>563</v>
      </c>
      <c r="Z156" s="474"/>
      <c r="AA156" s="474"/>
      <c r="AB156" s="474"/>
      <c r="AC156" s="474"/>
      <c r="AD156" s="57"/>
      <c r="AE156" s="45"/>
    </row>
    <row r="157" spans="1:88" s="27" customFormat="1" ht="96.75" customHeight="1" x14ac:dyDescent="0.25">
      <c r="A157" s="57"/>
      <c r="B157" s="92" t="s">
        <v>184</v>
      </c>
      <c r="C157" s="91"/>
      <c r="D157" s="91"/>
      <c r="E157" s="91"/>
      <c r="F157" s="91"/>
      <c r="G157" s="91"/>
      <c r="H157" s="91"/>
      <c r="I157" s="91"/>
      <c r="J157" s="91"/>
      <c r="K157" s="157"/>
      <c r="L157" s="152" t="s">
        <v>242</v>
      </c>
      <c r="M157" s="157"/>
      <c r="N157" s="157"/>
      <c r="O157" s="157"/>
      <c r="P157" s="152" t="s">
        <v>242</v>
      </c>
      <c r="Q157" s="157"/>
      <c r="R157" s="157"/>
      <c r="S157" s="157"/>
      <c r="T157" s="157"/>
      <c r="U157" s="153" t="s">
        <v>579</v>
      </c>
      <c r="V157" s="89" t="s">
        <v>580</v>
      </c>
      <c r="W157" s="120"/>
      <c r="X157" s="117">
        <f t="shared" si="2"/>
        <v>0</v>
      </c>
      <c r="Y157" s="473" t="s">
        <v>563</v>
      </c>
      <c r="Z157" s="474"/>
      <c r="AA157" s="474"/>
      <c r="AB157" s="474"/>
      <c r="AC157" s="474"/>
      <c r="AD157" s="57"/>
      <c r="AE157" s="45"/>
    </row>
    <row r="158" spans="1:88" s="27" customFormat="1" ht="31.5" x14ac:dyDescent="0.25">
      <c r="A158" s="57"/>
      <c r="B158" s="88"/>
      <c r="C158" s="91"/>
      <c r="D158" s="91"/>
      <c r="E158" s="91"/>
      <c r="F158" s="91"/>
      <c r="G158" s="91"/>
      <c r="H158" s="91"/>
      <c r="I158" s="91"/>
      <c r="J158" s="91"/>
      <c r="K158" s="157"/>
      <c r="L158" s="152"/>
      <c r="M158" s="152" t="s">
        <v>242</v>
      </c>
      <c r="N158" s="157"/>
      <c r="O158" s="157"/>
      <c r="P158" s="152" t="s">
        <v>242</v>
      </c>
      <c r="Q158" s="157"/>
      <c r="R158" s="157"/>
      <c r="S158" s="157"/>
      <c r="T158" s="157"/>
      <c r="U158" s="153" t="s">
        <v>611</v>
      </c>
      <c r="V158" s="89" t="s">
        <v>233</v>
      </c>
      <c r="W158" s="120"/>
      <c r="X158" s="117">
        <f t="shared" si="2"/>
        <v>0</v>
      </c>
      <c r="Y158" s="730" t="s">
        <v>231</v>
      </c>
      <c r="Z158" s="731"/>
      <c r="AA158" s="732"/>
      <c r="AB158" s="732"/>
      <c r="AC158" s="732"/>
      <c r="AD158" s="57"/>
      <c r="AE158" s="45"/>
    </row>
    <row r="159" spans="1:88" s="27" customFormat="1" ht="30.75" customHeight="1" x14ac:dyDescent="0.25">
      <c r="A159" s="57"/>
      <c r="B159" s="88"/>
      <c r="C159" s="91"/>
      <c r="D159" s="91"/>
      <c r="E159" s="91"/>
      <c r="F159" s="91"/>
      <c r="G159" s="91"/>
      <c r="H159" s="91"/>
      <c r="I159" s="91"/>
      <c r="J159" s="91"/>
      <c r="K159" s="157"/>
      <c r="L159" s="152"/>
      <c r="M159" s="152" t="s">
        <v>242</v>
      </c>
      <c r="N159" s="157"/>
      <c r="O159" s="157"/>
      <c r="P159" s="152" t="s">
        <v>242</v>
      </c>
      <c r="Q159" s="157"/>
      <c r="R159" s="157"/>
      <c r="S159" s="157"/>
      <c r="T159" s="157"/>
      <c r="U159" s="153" t="s">
        <v>612</v>
      </c>
      <c r="V159" s="89" t="s">
        <v>240</v>
      </c>
      <c r="W159" s="120"/>
      <c r="X159" s="117">
        <f t="shared" si="2"/>
        <v>0</v>
      </c>
      <c r="Y159" s="712"/>
      <c r="Z159" s="713"/>
      <c r="AA159" s="713"/>
      <c r="AB159" s="713"/>
      <c r="AC159" s="713"/>
      <c r="AD159" s="57"/>
      <c r="AE159" s="45"/>
    </row>
    <row r="160" spans="1:88" s="27" customFormat="1" ht="54.75" customHeight="1" x14ac:dyDescent="0.25">
      <c r="A160" s="57"/>
      <c r="B160" s="88"/>
      <c r="C160" s="91"/>
      <c r="D160" s="91"/>
      <c r="E160" s="91"/>
      <c r="F160" s="91"/>
      <c r="G160" s="91"/>
      <c r="H160" s="91"/>
      <c r="I160" s="91"/>
      <c r="J160" s="91"/>
      <c r="K160" s="157"/>
      <c r="L160" s="152" t="s">
        <v>242</v>
      </c>
      <c r="M160" s="157"/>
      <c r="N160" s="157"/>
      <c r="O160" s="157"/>
      <c r="P160" s="157"/>
      <c r="Q160" s="157"/>
      <c r="R160" s="157"/>
      <c r="S160" s="157"/>
      <c r="T160" s="157"/>
      <c r="U160" s="154" t="s">
        <v>89</v>
      </c>
      <c r="V160" s="89" t="s">
        <v>232</v>
      </c>
      <c r="W160" s="120"/>
      <c r="X160" s="117">
        <f t="shared" si="2"/>
        <v>0</v>
      </c>
      <c r="Y160" s="476"/>
      <c r="Z160" s="477"/>
      <c r="AA160" s="477"/>
      <c r="AB160" s="477"/>
      <c r="AC160" s="478"/>
      <c r="AD160" s="57"/>
      <c r="AE160" s="45"/>
    </row>
    <row r="161" spans="1:88" s="27" customFormat="1" ht="123.75" customHeight="1" x14ac:dyDescent="0.25">
      <c r="A161" s="57"/>
      <c r="B161" s="88"/>
      <c r="C161" s="91"/>
      <c r="D161" s="91"/>
      <c r="E161" s="91"/>
      <c r="F161" s="91"/>
      <c r="G161" s="91"/>
      <c r="H161" s="91"/>
      <c r="I161" s="91"/>
      <c r="J161" s="91"/>
      <c r="K161" s="157"/>
      <c r="L161" s="152" t="s">
        <v>242</v>
      </c>
      <c r="M161" s="157"/>
      <c r="N161" s="157"/>
      <c r="O161" s="157"/>
      <c r="P161" s="157"/>
      <c r="Q161" s="157"/>
      <c r="R161" s="157"/>
      <c r="S161" s="157"/>
      <c r="T161" s="157"/>
      <c r="U161" s="154" t="s">
        <v>89</v>
      </c>
      <c r="V161" s="89" t="s">
        <v>246</v>
      </c>
      <c r="W161" s="120"/>
      <c r="X161" s="117">
        <f t="shared" si="2"/>
        <v>0</v>
      </c>
      <c r="Y161" s="476"/>
      <c r="Z161" s="477"/>
      <c r="AA161" s="477"/>
      <c r="AB161" s="477"/>
      <c r="AC161" s="478"/>
      <c r="AD161" s="57"/>
      <c r="AE161" s="45"/>
    </row>
    <row r="162" spans="1:88" s="27" customFormat="1" ht="161.25" customHeight="1" x14ac:dyDescent="0.25">
      <c r="A162" s="57"/>
      <c r="B162" s="92" t="s">
        <v>74</v>
      </c>
      <c r="C162" s="91"/>
      <c r="D162" s="91"/>
      <c r="E162" s="93"/>
      <c r="F162" s="93"/>
      <c r="G162" s="93"/>
      <c r="H162" s="93"/>
      <c r="I162" s="93"/>
      <c r="J162" s="93"/>
      <c r="K162" s="157"/>
      <c r="L162" s="152" t="s">
        <v>242</v>
      </c>
      <c r="M162" s="157"/>
      <c r="N162" s="157"/>
      <c r="O162" s="157"/>
      <c r="P162" s="157"/>
      <c r="Q162" s="157"/>
      <c r="R162" s="157"/>
      <c r="S162" s="157"/>
      <c r="T162" s="157"/>
      <c r="U162" s="154" t="s">
        <v>89</v>
      </c>
      <c r="V162" s="89" t="s">
        <v>583</v>
      </c>
      <c r="W162" s="120"/>
      <c r="X162" s="117">
        <f t="shared" si="2"/>
        <v>0</v>
      </c>
      <c r="Y162" s="473" t="s">
        <v>563</v>
      </c>
      <c r="Z162" s="474"/>
      <c r="AA162" s="474"/>
      <c r="AB162" s="474"/>
      <c r="AC162" s="474"/>
      <c r="AD162" s="57"/>
      <c r="AE162" s="45"/>
    </row>
    <row r="163" spans="1:88" s="27" customFormat="1" ht="191.25" customHeight="1" x14ac:dyDescent="0.25">
      <c r="A163" s="57"/>
      <c r="B163" s="92" t="s">
        <v>74</v>
      </c>
      <c r="C163" s="91"/>
      <c r="D163" s="91"/>
      <c r="E163" s="93"/>
      <c r="F163" s="93"/>
      <c r="G163" s="93"/>
      <c r="H163" s="93"/>
      <c r="I163" s="93"/>
      <c r="J163" s="93"/>
      <c r="K163" s="157"/>
      <c r="L163" s="152" t="s">
        <v>242</v>
      </c>
      <c r="M163" s="157"/>
      <c r="N163" s="157"/>
      <c r="O163" s="157"/>
      <c r="P163" s="157"/>
      <c r="Q163" s="157"/>
      <c r="R163" s="157"/>
      <c r="S163" s="157"/>
      <c r="T163" s="157"/>
      <c r="U163" s="154" t="s">
        <v>89</v>
      </c>
      <c r="V163" s="89" t="s">
        <v>566</v>
      </c>
      <c r="W163" s="120"/>
      <c r="X163" s="117">
        <f t="shared" si="2"/>
        <v>0</v>
      </c>
      <c r="Y163" s="473" t="s">
        <v>563</v>
      </c>
      <c r="Z163" s="474"/>
      <c r="AA163" s="474"/>
      <c r="AB163" s="474"/>
      <c r="AC163" s="474"/>
      <c r="AD163" s="57"/>
      <c r="AE163" s="45"/>
    </row>
    <row r="164" spans="1:88" s="27" customFormat="1" ht="63" customHeight="1" x14ac:dyDescent="0.25">
      <c r="A164" s="57"/>
      <c r="B164" s="92" t="s">
        <v>74</v>
      </c>
      <c r="C164" s="91"/>
      <c r="D164" s="91"/>
      <c r="E164" s="93"/>
      <c r="F164" s="93"/>
      <c r="G164" s="93"/>
      <c r="H164" s="93"/>
      <c r="I164" s="93"/>
      <c r="J164" s="93"/>
      <c r="K164" s="157"/>
      <c r="L164" s="152" t="s">
        <v>242</v>
      </c>
      <c r="M164" s="157"/>
      <c r="N164" s="157"/>
      <c r="O164" s="157"/>
      <c r="P164" s="157"/>
      <c r="Q164" s="157"/>
      <c r="R164" s="157"/>
      <c r="S164" s="157"/>
      <c r="T164" s="157"/>
      <c r="U164" s="154" t="s">
        <v>89</v>
      </c>
      <c r="V164" s="89" t="s">
        <v>578</v>
      </c>
      <c r="W164" s="120"/>
      <c r="X164" s="117">
        <f t="shared" si="2"/>
        <v>0</v>
      </c>
      <c r="Y164" s="473" t="s">
        <v>563</v>
      </c>
      <c r="Z164" s="474"/>
      <c r="AA164" s="474"/>
      <c r="AB164" s="474"/>
      <c r="AC164" s="474"/>
      <c r="AD164" s="57"/>
      <c r="AE164" s="45"/>
    </row>
    <row r="165" spans="1:88" s="5" customFormat="1" ht="63" x14ac:dyDescent="0.25">
      <c r="A165" s="56"/>
      <c r="B165" s="92" t="s">
        <v>78</v>
      </c>
      <c r="C165" s="91"/>
      <c r="D165" s="91"/>
      <c r="E165" s="91"/>
      <c r="F165" s="91"/>
      <c r="G165" s="91"/>
      <c r="H165" s="91"/>
      <c r="I165" s="91"/>
      <c r="J165" s="91"/>
      <c r="K165" s="157"/>
      <c r="L165" s="152" t="s">
        <v>242</v>
      </c>
      <c r="M165" s="152"/>
      <c r="N165" s="152" t="s">
        <v>242</v>
      </c>
      <c r="O165" s="152" t="s">
        <v>242</v>
      </c>
      <c r="P165" s="152" t="s">
        <v>242</v>
      </c>
      <c r="Q165" s="157"/>
      <c r="R165" s="157"/>
      <c r="S165" s="157"/>
      <c r="T165" s="157"/>
      <c r="U165" s="153" t="s">
        <v>244</v>
      </c>
      <c r="V165" s="89"/>
      <c r="W165" s="121"/>
      <c r="X165" s="117">
        <f t="shared" si="2"/>
        <v>0</v>
      </c>
      <c r="Y165" s="479"/>
      <c r="Z165" s="479"/>
      <c r="AA165" s="479"/>
      <c r="AB165" s="479"/>
      <c r="AC165" s="473"/>
      <c r="AD165" s="56"/>
      <c r="AE165" s="45"/>
      <c r="AF165" s="45"/>
      <c r="AG165" s="45"/>
      <c r="AH165" s="45"/>
      <c r="AI165" s="45"/>
      <c r="AJ165" s="45"/>
      <c r="AK165" s="45"/>
      <c r="AL165" s="45"/>
      <c r="AM165" s="45"/>
      <c r="AN165" s="45"/>
      <c r="AO165" s="45"/>
      <c r="AP165" s="45"/>
      <c r="AQ165" s="45"/>
      <c r="AR165" s="45"/>
      <c r="AS165" s="45"/>
      <c r="AT165" s="45"/>
      <c r="AU165" s="45"/>
      <c r="AV165" s="45"/>
      <c r="AW165" s="45"/>
      <c r="AX165" s="45"/>
      <c r="AY165" s="45"/>
      <c r="AZ165" s="45"/>
      <c r="BA165" s="45"/>
      <c r="BB165" s="45"/>
      <c r="BC165" s="45"/>
      <c r="BD165" s="45"/>
      <c r="BE165" s="45"/>
      <c r="BF165" s="45"/>
      <c r="BG165" s="45"/>
      <c r="BH165" s="45"/>
      <c r="BI165" s="45"/>
      <c r="BJ165" s="45"/>
      <c r="BK165" s="45"/>
      <c r="BL165" s="45"/>
      <c r="BM165" s="45"/>
      <c r="BN165" s="45"/>
      <c r="BO165" s="45"/>
      <c r="BP165" s="45"/>
      <c r="BQ165" s="45"/>
      <c r="BR165" s="45"/>
      <c r="BS165" s="45"/>
      <c r="BT165" s="45"/>
      <c r="BU165" s="45"/>
      <c r="BV165" s="45"/>
      <c r="BW165" s="45"/>
      <c r="BX165" s="45"/>
      <c r="BY165" s="45"/>
      <c r="BZ165" s="45"/>
      <c r="CA165" s="45"/>
      <c r="CB165" s="45"/>
      <c r="CC165" s="45"/>
      <c r="CD165" s="45"/>
      <c r="CE165" s="45"/>
      <c r="CF165" s="45"/>
      <c r="CG165" s="45"/>
      <c r="CH165" s="45"/>
      <c r="CI165" s="45"/>
      <c r="CJ165" s="45"/>
    </row>
    <row r="166" spans="1:88" s="3" customFormat="1" ht="30" customHeight="1" x14ac:dyDescent="0.25">
      <c r="A166" s="6"/>
      <c r="B166" s="58"/>
      <c r="C166" s="56"/>
      <c r="D166" s="56"/>
      <c r="E166" s="56"/>
      <c r="F166" s="56"/>
      <c r="G166" s="56"/>
      <c r="H166" s="56"/>
      <c r="I166" s="56"/>
      <c r="J166" s="56"/>
      <c r="K166" s="158"/>
      <c r="L166" s="158"/>
      <c r="M166" s="158"/>
      <c r="N166" s="158"/>
      <c r="O166" s="158"/>
      <c r="P166" s="158"/>
      <c r="Q166" s="158"/>
      <c r="R166" s="158"/>
      <c r="S166" s="158"/>
      <c r="T166" s="158"/>
      <c r="U166" s="159"/>
      <c r="V166" s="60"/>
      <c r="W166" s="59"/>
      <c r="X166" s="551"/>
      <c r="Y166" s="552"/>
      <c r="Z166" s="552"/>
      <c r="AA166" s="552"/>
      <c r="AB166" s="552"/>
      <c r="AC166" s="552"/>
      <c r="AD166" s="6"/>
      <c r="AE166" s="26"/>
      <c r="AF166" s="26"/>
      <c r="AG166" s="26"/>
      <c r="AH166" s="26"/>
      <c r="AI166" s="26"/>
      <c r="AJ166" s="26"/>
      <c r="AK166" s="26"/>
      <c r="AL166" s="26"/>
      <c r="AM166" s="26"/>
      <c r="AN166" s="26"/>
      <c r="AO166" s="26"/>
      <c r="AP166" s="26"/>
      <c r="AQ166" s="26"/>
      <c r="AR166" s="26"/>
      <c r="AS166" s="26"/>
      <c r="AT166" s="26"/>
      <c r="AU166" s="26"/>
      <c r="AV166" s="26"/>
      <c r="AW166" s="26"/>
      <c r="AX166" s="26"/>
      <c r="AY166" s="26"/>
      <c r="AZ166" s="26"/>
      <c r="BA166" s="26"/>
      <c r="BB166" s="26"/>
      <c r="BC166" s="26"/>
      <c r="BD166" s="26"/>
      <c r="BE166" s="26"/>
      <c r="BF166" s="26"/>
      <c r="BG166" s="26"/>
      <c r="BH166" s="26"/>
      <c r="BI166" s="26"/>
      <c r="BJ166" s="26"/>
      <c r="BK166" s="26"/>
      <c r="BL166" s="26"/>
      <c r="BM166" s="26"/>
      <c r="BN166" s="26"/>
      <c r="BO166" s="26"/>
      <c r="BP166" s="26"/>
      <c r="BQ166" s="26"/>
      <c r="BR166" s="26"/>
      <c r="BS166" s="26"/>
      <c r="BT166" s="26"/>
      <c r="BU166" s="26"/>
      <c r="BV166" s="26"/>
      <c r="BW166" s="26"/>
      <c r="BX166" s="26"/>
      <c r="BY166" s="26"/>
      <c r="BZ166" s="26"/>
      <c r="CA166" s="26"/>
      <c r="CB166" s="26"/>
      <c r="CC166" s="26"/>
      <c r="CD166" s="26"/>
      <c r="CE166" s="26"/>
      <c r="CF166" s="26"/>
      <c r="CG166" s="26"/>
      <c r="CH166" s="26"/>
      <c r="CI166" s="26"/>
      <c r="CJ166" s="26"/>
    </row>
    <row r="167" spans="1:88" s="3" customFormat="1" ht="30" customHeight="1" thickBot="1" x14ac:dyDescent="0.3">
      <c r="A167" s="10"/>
      <c r="B167" s="19"/>
      <c r="C167" s="7"/>
      <c r="D167" s="7"/>
      <c r="E167" s="7"/>
      <c r="F167" s="8"/>
      <c r="G167" s="9"/>
      <c r="K167" s="160"/>
      <c r="L167" s="160"/>
      <c r="M167" s="160"/>
      <c r="N167" s="160"/>
      <c r="O167" s="160"/>
      <c r="P167" s="160"/>
      <c r="Q167" s="160"/>
      <c r="R167" s="160"/>
      <c r="S167" s="160"/>
      <c r="T167" s="160"/>
      <c r="U167" s="161"/>
      <c r="W167" s="119"/>
      <c r="X167" s="553"/>
      <c r="Y167" s="554"/>
      <c r="Z167" s="554"/>
      <c r="AA167" s="554"/>
      <c r="AB167" s="554"/>
      <c r="AC167" s="554"/>
      <c r="AE167" s="160"/>
      <c r="AF167" s="26"/>
      <c r="AG167" s="26"/>
      <c r="AH167" s="26"/>
      <c r="AI167" s="26"/>
      <c r="AJ167" s="26"/>
      <c r="AK167" s="26"/>
      <c r="AL167" s="26"/>
      <c r="AM167" s="26"/>
      <c r="AN167" s="26"/>
      <c r="AO167" s="26"/>
      <c r="AP167" s="26"/>
      <c r="AQ167" s="26"/>
      <c r="AR167" s="26"/>
      <c r="AS167" s="26"/>
      <c r="AT167" s="26"/>
      <c r="AU167" s="26"/>
      <c r="AV167" s="26"/>
      <c r="AW167" s="26"/>
      <c r="AX167" s="26"/>
      <c r="AY167" s="26"/>
      <c r="AZ167" s="26"/>
      <c r="BA167" s="26"/>
      <c r="BB167" s="26"/>
      <c r="BC167" s="26"/>
      <c r="BD167" s="26"/>
      <c r="BE167" s="26"/>
      <c r="BF167" s="26"/>
      <c r="BG167" s="26"/>
      <c r="BH167" s="26"/>
      <c r="BI167" s="26"/>
      <c r="BJ167" s="26"/>
      <c r="BK167" s="26"/>
      <c r="BL167" s="26"/>
      <c r="BM167" s="26"/>
      <c r="BN167" s="26"/>
      <c r="BO167" s="26"/>
      <c r="BP167" s="26"/>
      <c r="BQ167" s="26"/>
      <c r="BR167" s="26"/>
      <c r="BS167" s="26"/>
      <c r="BT167" s="26"/>
      <c r="BU167" s="26"/>
      <c r="BV167" s="26"/>
      <c r="BW167" s="26"/>
      <c r="BX167" s="26"/>
      <c r="BY167" s="26"/>
      <c r="BZ167" s="26"/>
      <c r="CA167" s="26"/>
      <c r="CB167" s="26"/>
      <c r="CC167" s="26"/>
      <c r="CD167" s="26"/>
      <c r="CE167" s="26"/>
      <c r="CF167" s="26"/>
      <c r="CG167" s="26"/>
      <c r="CH167" s="26"/>
      <c r="CI167" s="26"/>
      <c r="CJ167" s="26"/>
    </row>
    <row r="168" spans="1:88" s="3" customFormat="1" ht="30" customHeight="1" thickTop="1" x14ac:dyDescent="0.25">
      <c r="A168" s="10"/>
      <c r="L168" s="160"/>
      <c r="M168" s="160"/>
      <c r="N168" s="160"/>
      <c r="O168" s="160"/>
      <c r="P168" s="160"/>
      <c r="Q168" s="160"/>
      <c r="R168" s="160"/>
      <c r="S168" s="160"/>
      <c r="T168" s="160"/>
      <c r="U168" s="161"/>
      <c r="W168" s="614" t="s">
        <v>317</v>
      </c>
      <c r="X168" s="162"/>
      <c r="Y168" s="163"/>
      <c r="Z168" s="12"/>
      <c r="AA168" s="11"/>
      <c r="AF168" s="26"/>
      <c r="AG168" s="26"/>
      <c r="AH168" s="26"/>
      <c r="AI168" s="26"/>
      <c r="AJ168" s="26"/>
      <c r="AK168" s="26"/>
      <c r="AL168" s="26"/>
      <c r="AM168" s="26"/>
      <c r="AN168" s="26"/>
      <c r="AO168" s="26"/>
      <c r="AP168" s="26"/>
      <c r="AQ168" s="26"/>
      <c r="AR168" s="26"/>
      <c r="AS168" s="26"/>
      <c r="AT168" s="26"/>
      <c r="AU168" s="26"/>
      <c r="AV168" s="26"/>
      <c r="AW168" s="26"/>
      <c r="AX168" s="26"/>
      <c r="AY168" s="26"/>
      <c r="AZ168" s="26"/>
      <c r="BA168" s="26"/>
      <c r="BB168" s="26"/>
      <c r="BC168" s="26"/>
      <c r="BD168" s="26"/>
      <c r="BE168" s="26"/>
      <c r="BF168" s="26"/>
      <c r="BG168" s="26"/>
      <c r="BH168" s="26"/>
      <c r="BI168" s="26"/>
      <c r="BJ168" s="26"/>
      <c r="BK168" s="26"/>
      <c r="BL168" s="26"/>
      <c r="BM168" s="26"/>
      <c r="BN168" s="26"/>
      <c r="BO168" s="26"/>
      <c r="BP168" s="26"/>
      <c r="BQ168" s="26"/>
      <c r="BR168" s="26"/>
      <c r="BS168" s="26"/>
      <c r="BT168" s="26"/>
      <c r="BU168" s="26"/>
      <c r="BV168" s="26"/>
      <c r="BW168" s="26"/>
      <c r="BX168" s="26"/>
      <c r="BY168" s="26"/>
      <c r="BZ168" s="26"/>
      <c r="CA168" s="26"/>
      <c r="CB168" s="26"/>
      <c r="CC168" s="26"/>
      <c r="CD168" s="26"/>
      <c r="CE168" s="26"/>
      <c r="CF168" s="26"/>
      <c r="CG168" s="26"/>
      <c r="CH168" s="26"/>
      <c r="CI168" s="26"/>
      <c r="CJ168" s="26"/>
    </row>
    <row r="169" spans="1:88" s="3" customFormat="1" ht="30" customHeight="1" x14ac:dyDescent="0.25">
      <c r="A169" s="13"/>
      <c r="L169" s="160"/>
      <c r="M169" s="160"/>
      <c r="N169" s="160"/>
      <c r="O169" s="160"/>
      <c r="P169" s="160"/>
      <c r="Q169" s="160"/>
      <c r="R169" s="160"/>
      <c r="S169" s="160"/>
      <c r="T169" s="160"/>
      <c r="W169" s="615" t="s">
        <v>318</v>
      </c>
      <c r="X169" s="164"/>
      <c r="Y169" s="165" t="str">
        <f>IF(TLC_ID="","",TLC_ID)</f>
        <v/>
      </c>
      <c r="Z169" s="12"/>
      <c r="AA169" s="11"/>
      <c r="AF169" s="26"/>
      <c r="AG169" s="26"/>
      <c r="AH169" s="26"/>
      <c r="AI169" s="26"/>
      <c r="AJ169" s="26"/>
      <c r="AK169" s="26"/>
      <c r="AL169" s="26"/>
      <c r="AM169" s="26"/>
      <c r="AN169" s="26"/>
      <c r="AO169" s="26"/>
      <c r="AP169" s="26"/>
      <c r="AQ169" s="26"/>
      <c r="AR169" s="26"/>
      <c r="AS169" s="26"/>
      <c r="AT169" s="26"/>
      <c r="AU169" s="26"/>
      <c r="AV169" s="26"/>
      <c r="AW169" s="26"/>
      <c r="AX169" s="26"/>
      <c r="AY169" s="26"/>
      <c r="AZ169" s="26"/>
      <c r="BA169" s="26"/>
      <c r="BB169" s="26"/>
      <c r="BC169" s="26"/>
      <c r="BD169" s="26"/>
      <c r="BE169" s="26"/>
      <c r="BF169" s="26"/>
      <c r="BG169" s="26"/>
      <c r="BH169" s="26"/>
      <c r="BI169" s="26"/>
      <c r="BJ169" s="26"/>
      <c r="BK169" s="26"/>
      <c r="BL169" s="26"/>
      <c r="BM169" s="26"/>
      <c r="BN169" s="26"/>
      <c r="BO169" s="26"/>
      <c r="BP169" s="26"/>
      <c r="BQ169" s="26"/>
      <c r="BR169" s="26"/>
      <c r="BS169" s="26"/>
      <c r="BT169" s="26"/>
      <c r="BU169" s="26"/>
      <c r="BV169" s="26"/>
      <c r="BW169" s="26"/>
      <c r="BX169" s="26"/>
      <c r="BY169" s="26"/>
      <c r="BZ169" s="26"/>
      <c r="CA169" s="26"/>
      <c r="CB169" s="26"/>
      <c r="CC169" s="26"/>
      <c r="CD169" s="26"/>
      <c r="CE169" s="26"/>
      <c r="CF169" s="26"/>
      <c r="CG169" s="26"/>
      <c r="CH169" s="26"/>
      <c r="CI169" s="26"/>
      <c r="CJ169" s="26"/>
    </row>
    <row r="170" spans="1:88" s="3" customFormat="1" ht="30" customHeight="1" x14ac:dyDescent="0.25">
      <c r="A170" s="13"/>
      <c r="L170" s="160"/>
      <c r="M170" s="160"/>
      <c r="N170" s="160"/>
      <c r="O170" s="160"/>
      <c r="P170" s="160"/>
      <c r="Q170" s="160"/>
      <c r="R170" s="160"/>
      <c r="S170" s="160"/>
      <c r="T170" s="160"/>
      <c r="W170" s="615" t="s">
        <v>319</v>
      </c>
      <c r="X170" s="164"/>
      <c r="Y170" s="165" t="str">
        <f>IF(Z11="","",Z11)</f>
        <v/>
      </c>
      <c r="Z170" s="12"/>
      <c r="AA170" s="11"/>
      <c r="AF170" s="26"/>
      <c r="AG170" s="26"/>
      <c r="AH170" s="26"/>
      <c r="AI170" s="26"/>
      <c r="AJ170" s="26"/>
      <c r="AK170" s="26"/>
      <c r="AL170" s="26"/>
      <c r="AM170" s="26"/>
      <c r="AN170" s="26"/>
      <c r="AO170" s="26"/>
      <c r="AP170" s="26"/>
      <c r="AQ170" s="26"/>
      <c r="AR170" s="26"/>
      <c r="AS170" s="26"/>
      <c r="AT170" s="26"/>
      <c r="AU170" s="26"/>
      <c r="AV170" s="26"/>
      <c r="AW170" s="26"/>
      <c r="AX170" s="26"/>
      <c r="AY170" s="26"/>
      <c r="AZ170" s="26"/>
      <c r="BA170" s="26"/>
      <c r="BB170" s="26"/>
      <c r="BC170" s="26"/>
      <c r="BD170" s="26"/>
      <c r="BE170" s="26"/>
      <c r="BF170" s="26"/>
      <c r="BG170" s="26"/>
      <c r="BH170" s="26"/>
      <c r="BI170" s="26"/>
      <c r="BJ170" s="26"/>
      <c r="BK170" s="26"/>
      <c r="BL170" s="26"/>
      <c r="BM170" s="26"/>
      <c r="BN170" s="26"/>
      <c r="BO170" s="26"/>
      <c r="BP170" s="26"/>
      <c r="BQ170" s="26"/>
      <c r="BR170" s="26"/>
      <c r="BS170" s="26"/>
      <c r="BT170" s="26"/>
      <c r="BU170" s="26"/>
      <c r="BV170" s="26"/>
      <c r="BW170" s="26"/>
      <c r="BX170" s="26"/>
      <c r="BY170" s="26"/>
      <c r="BZ170" s="26"/>
      <c r="CA170" s="26"/>
      <c r="CB170" s="26"/>
      <c r="CC170" s="26"/>
      <c r="CD170" s="26"/>
      <c r="CE170" s="26"/>
      <c r="CF170" s="26"/>
      <c r="CG170" s="26"/>
      <c r="CH170" s="26"/>
      <c r="CI170" s="26"/>
      <c r="CJ170" s="26"/>
    </row>
    <row r="171" spans="1:88" s="3" customFormat="1" ht="30" customHeight="1" thickBot="1" x14ac:dyDescent="0.3">
      <c r="A171" s="6"/>
      <c r="L171" s="160"/>
      <c r="M171" s="160"/>
      <c r="N171" s="160"/>
      <c r="O171" s="160"/>
      <c r="P171" s="160"/>
      <c r="Q171" s="160"/>
      <c r="R171" s="160"/>
      <c r="S171" s="160"/>
      <c r="T171" s="160"/>
      <c r="W171" s="616" t="s">
        <v>639</v>
      </c>
      <c r="X171" s="166"/>
      <c r="Y171" s="167" t="str">
        <f>IF(Z9="","",Z9)</f>
        <v/>
      </c>
      <c r="Z171" s="12"/>
      <c r="AA171" s="11"/>
      <c r="AD171" s="6"/>
      <c r="AE171" s="26"/>
      <c r="AF171" s="26"/>
      <c r="AG171" s="26"/>
      <c r="AH171" s="26"/>
      <c r="AI171" s="26"/>
      <c r="AJ171" s="26"/>
      <c r="AK171" s="26"/>
      <c r="AL171" s="26"/>
      <c r="AM171" s="26"/>
      <c r="AN171" s="26"/>
      <c r="AO171" s="26"/>
      <c r="AP171" s="26"/>
      <c r="AQ171" s="26"/>
      <c r="AR171" s="26"/>
      <c r="AS171" s="26"/>
      <c r="AT171" s="26"/>
      <c r="AU171" s="26"/>
      <c r="AV171" s="26"/>
      <c r="AW171" s="26"/>
      <c r="AX171" s="26"/>
      <c r="AY171" s="26"/>
      <c r="AZ171" s="26"/>
      <c r="BA171" s="26"/>
      <c r="BB171" s="26"/>
      <c r="BC171" s="26"/>
      <c r="BD171" s="26"/>
      <c r="BE171" s="26"/>
      <c r="BF171" s="26"/>
      <c r="BG171" s="26"/>
      <c r="BH171" s="26"/>
      <c r="BI171" s="26"/>
      <c r="BJ171" s="26"/>
      <c r="BK171" s="26"/>
      <c r="BL171" s="26"/>
      <c r="BM171" s="26"/>
      <c r="BN171" s="26"/>
      <c r="BO171" s="26"/>
      <c r="BP171" s="26"/>
      <c r="BQ171" s="26"/>
      <c r="BR171" s="26"/>
      <c r="BS171" s="26"/>
      <c r="BT171" s="26"/>
      <c r="BU171" s="26"/>
      <c r="BV171" s="26"/>
      <c r="BW171" s="26"/>
      <c r="BX171" s="26"/>
      <c r="BY171" s="26"/>
      <c r="BZ171" s="26"/>
      <c r="CA171" s="26"/>
      <c r="CB171" s="26"/>
      <c r="CC171" s="26"/>
      <c r="CD171" s="26"/>
      <c r="CE171" s="26"/>
      <c r="CF171" s="26"/>
      <c r="CG171" s="26"/>
      <c r="CH171" s="26"/>
      <c r="CI171" s="26"/>
      <c r="CJ171" s="26"/>
    </row>
    <row r="172" spans="1:88" s="3" customFormat="1" ht="30" customHeight="1" thickTop="1" x14ac:dyDescent="0.25">
      <c r="A172" s="10"/>
      <c r="B172" s="20"/>
      <c r="C172" s="7"/>
      <c r="D172" s="7"/>
      <c r="E172" s="7"/>
      <c r="F172" s="7"/>
      <c r="G172" s="7"/>
      <c r="K172" s="160"/>
      <c r="L172" s="160"/>
      <c r="M172" s="160"/>
      <c r="N172" s="160"/>
      <c r="O172" s="160"/>
      <c r="P172" s="160"/>
      <c r="Q172" s="160"/>
      <c r="R172" s="160"/>
      <c r="S172" s="160"/>
      <c r="T172" s="160"/>
      <c r="W172" s="119"/>
      <c r="X172" s="553"/>
      <c r="Z172" s="554"/>
      <c r="AA172" s="554"/>
      <c r="AB172" s="554"/>
      <c r="AC172" s="554"/>
      <c r="AD172" s="10"/>
      <c r="AE172" s="26"/>
      <c r="AF172" s="26"/>
      <c r="AG172" s="26"/>
      <c r="AH172" s="26"/>
      <c r="AI172" s="26"/>
      <c r="AJ172" s="26"/>
      <c r="AK172" s="26"/>
      <c r="AL172" s="26"/>
      <c r="AM172" s="26"/>
      <c r="AN172" s="26"/>
      <c r="AO172" s="26"/>
      <c r="AP172" s="26"/>
      <c r="AQ172" s="26"/>
      <c r="AR172" s="26"/>
      <c r="AS172" s="26"/>
      <c r="AT172" s="26"/>
      <c r="AU172" s="26"/>
      <c r="AV172" s="26"/>
      <c r="AW172" s="26"/>
      <c r="AX172" s="26"/>
      <c r="AY172" s="26"/>
      <c r="AZ172" s="26"/>
      <c r="BA172" s="26"/>
      <c r="BB172" s="26"/>
      <c r="BC172" s="26"/>
      <c r="BD172" s="26"/>
      <c r="BE172" s="26"/>
      <c r="BF172" s="26"/>
      <c r="BG172" s="26"/>
      <c r="BH172" s="26"/>
      <c r="BI172" s="26"/>
      <c r="BJ172" s="26"/>
      <c r="BK172" s="26"/>
      <c r="BL172" s="26"/>
      <c r="BM172" s="26"/>
      <c r="BN172" s="26"/>
      <c r="BO172" s="26"/>
      <c r="BP172" s="26"/>
      <c r="BQ172" s="26"/>
      <c r="BR172" s="26"/>
      <c r="BS172" s="26"/>
      <c r="BT172" s="26"/>
      <c r="BU172" s="26"/>
      <c r="BV172" s="26"/>
      <c r="BW172" s="26"/>
      <c r="BX172" s="26"/>
      <c r="BY172" s="26"/>
      <c r="BZ172" s="26"/>
      <c r="CA172" s="26"/>
      <c r="CB172" s="26"/>
      <c r="CC172" s="26"/>
      <c r="CD172" s="26"/>
      <c r="CE172" s="26"/>
      <c r="CF172" s="26"/>
      <c r="CG172" s="26"/>
      <c r="CH172" s="26"/>
      <c r="CI172" s="26"/>
      <c r="CJ172" s="26"/>
    </row>
    <row r="173" spans="1:88" s="3" customFormat="1" ht="30" customHeight="1" x14ac:dyDescent="0.25">
      <c r="A173" s="10"/>
      <c r="B173" s="19"/>
      <c r="C173" s="14"/>
      <c r="D173" s="7"/>
      <c r="E173" s="6"/>
      <c r="F173" s="15"/>
      <c r="G173" s="6"/>
      <c r="K173" s="160"/>
      <c r="L173" s="160"/>
      <c r="M173" s="160"/>
      <c r="N173" s="160"/>
      <c r="O173" s="160"/>
      <c r="P173" s="160"/>
      <c r="Q173" s="160"/>
      <c r="R173" s="160"/>
      <c r="S173" s="160"/>
      <c r="T173" s="160"/>
      <c r="U173" s="161"/>
      <c r="W173" s="119"/>
      <c r="X173" s="553"/>
      <c r="Y173" s="554"/>
      <c r="Z173" s="554"/>
      <c r="AA173" s="554"/>
      <c r="AB173" s="554"/>
      <c r="AC173" s="554"/>
      <c r="AD173" s="10"/>
      <c r="AE173" s="26"/>
      <c r="AF173" s="26"/>
      <c r="AG173" s="26"/>
      <c r="AH173" s="26"/>
      <c r="AI173" s="26"/>
      <c r="AJ173" s="26"/>
      <c r="AK173" s="26"/>
      <c r="AL173" s="26"/>
      <c r="AM173" s="26"/>
      <c r="AN173" s="26"/>
      <c r="AO173" s="26"/>
      <c r="AP173" s="26"/>
      <c r="AQ173" s="26"/>
      <c r="AR173" s="26"/>
      <c r="AS173" s="26"/>
      <c r="AT173" s="26"/>
      <c r="AU173" s="26"/>
      <c r="AV173" s="26"/>
      <c r="AW173" s="26"/>
      <c r="AX173" s="26"/>
      <c r="AY173" s="26"/>
      <c r="AZ173" s="26"/>
      <c r="BA173" s="26"/>
      <c r="BB173" s="26"/>
      <c r="BC173" s="26"/>
      <c r="BD173" s="26"/>
      <c r="BE173" s="26"/>
      <c r="BF173" s="26"/>
      <c r="BG173" s="26"/>
      <c r="BH173" s="26"/>
      <c r="BI173" s="26"/>
      <c r="BJ173" s="26"/>
      <c r="BK173" s="26"/>
      <c r="BL173" s="26"/>
      <c r="BM173" s="26"/>
      <c r="BN173" s="26"/>
      <c r="BO173" s="26"/>
      <c r="BP173" s="26"/>
      <c r="BQ173" s="26"/>
      <c r="BR173" s="26"/>
      <c r="BS173" s="26"/>
      <c r="BT173" s="26"/>
      <c r="BU173" s="26"/>
      <c r="BV173" s="26"/>
      <c r="BW173" s="26"/>
      <c r="BX173" s="26"/>
      <c r="BY173" s="26"/>
      <c r="BZ173" s="26"/>
      <c r="CA173" s="26"/>
      <c r="CB173" s="26"/>
      <c r="CC173" s="26"/>
      <c r="CD173" s="26"/>
      <c r="CE173" s="26"/>
      <c r="CF173" s="26"/>
      <c r="CG173" s="26"/>
      <c r="CH173" s="26"/>
      <c r="CI173" s="26"/>
      <c r="CJ173" s="26"/>
    </row>
    <row r="174" spans="1:88" s="3" customFormat="1" ht="30" customHeight="1" x14ac:dyDescent="0.25">
      <c r="A174" s="10"/>
      <c r="B174" s="19"/>
      <c r="C174" s="480"/>
      <c r="D174" s="2"/>
      <c r="E174" s="10"/>
      <c r="F174" s="10"/>
      <c r="G174" s="11"/>
      <c r="K174" s="160"/>
      <c r="L174" s="160"/>
      <c r="M174" s="160"/>
      <c r="N174" s="160"/>
      <c r="O174" s="160"/>
      <c r="P174" s="160"/>
      <c r="Q174" s="160"/>
      <c r="R174" s="160"/>
      <c r="S174" s="160"/>
      <c r="T174" s="160"/>
      <c r="U174" s="161"/>
      <c r="W174" s="119"/>
      <c r="X174" s="553"/>
      <c r="Y174" s="554"/>
      <c r="Z174" s="554"/>
      <c r="AA174" s="554"/>
      <c r="AB174" s="554"/>
      <c r="AC174" s="554"/>
      <c r="AD174" s="10"/>
      <c r="AE174" s="26"/>
      <c r="AF174" s="26"/>
      <c r="AG174" s="26"/>
      <c r="AH174" s="26"/>
      <c r="AI174" s="26"/>
      <c r="AJ174" s="26"/>
      <c r="AK174" s="26"/>
      <c r="AL174" s="26"/>
      <c r="AM174" s="26"/>
      <c r="AN174" s="26"/>
      <c r="AO174" s="26"/>
      <c r="AP174" s="26"/>
      <c r="AQ174" s="26"/>
      <c r="AR174" s="26"/>
      <c r="AS174" s="26"/>
      <c r="AT174" s="26"/>
      <c r="AU174" s="26"/>
      <c r="AV174" s="26"/>
      <c r="AW174" s="26"/>
      <c r="AX174" s="26"/>
      <c r="AY174" s="26"/>
      <c r="AZ174" s="26"/>
      <c r="BA174" s="26"/>
      <c r="BB174" s="26"/>
      <c r="BC174" s="26"/>
      <c r="BD174" s="26"/>
      <c r="BE174" s="26"/>
      <c r="BF174" s="26"/>
      <c r="BG174" s="26"/>
      <c r="BH174" s="26"/>
      <c r="BI174" s="26"/>
      <c r="BJ174" s="26"/>
      <c r="BK174" s="26"/>
      <c r="BL174" s="26"/>
      <c r="BM174" s="26"/>
      <c r="BN174" s="26"/>
      <c r="BO174" s="26"/>
      <c r="BP174" s="26"/>
      <c r="BQ174" s="26"/>
      <c r="BR174" s="26"/>
      <c r="BS174" s="26"/>
      <c r="BT174" s="26"/>
      <c r="BU174" s="26"/>
      <c r="BV174" s="26"/>
      <c r="BW174" s="26"/>
      <c r="BX174" s="26"/>
      <c r="BY174" s="26"/>
      <c r="BZ174" s="26"/>
      <c r="CA174" s="26"/>
      <c r="CB174" s="26"/>
      <c r="CC174" s="26"/>
      <c r="CD174" s="26"/>
      <c r="CE174" s="26"/>
      <c r="CF174" s="26"/>
      <c r="CG174" s="26"/>
      <c r="CH174" s="26"/>
      <c r="CI174" s="26"/>
      <c r="CJ174" s="26"/>
    </row>
    <row r="175" spans="1:88" s="3" customFormat="1" ht="30" customHeight="1" x14ac:dyDescent="0.25">
      <c r="A175" s="13"/>
      <c r="B175" s="19"/>
      <c r="C175" s="480"/>
      <c r="D175" s="2"/>
      <c r="E175" s="10"/>
      <c r="F175" s="10"/>
      <c r="G175" s="11"/>
      <c r="K175" s="160"/>
      <c r="L175" s="160"/>
      <c r="M175" s="160"/>
      <c r="N175" s="160"/>
      <c r="O175" s="160"/>
      <c r="P175" s="160"/>
      <c r="Q175" s="160"/>
      <c r="R175" s="160"/>
      <c r="S175" s="160"/>
      <c r="T175" s="160"/>
      <c r="U175" s="161"/>
      <c r="W175" s="119"/>
      <c r="X175" s="553"/>
      <c r="Y175" s="554"/>
      <c r="Z175" s="554"/>
      <c r="AA175" s="554"/>
      <c r="AB175" s="554"/>
      <c r="AC175" s="554"/>
      <c r="AD175" s="13"/>
      <c r="AE175" s="26"/>
      <c r="AF175" s="26"/>
      <c r="AG175" s="26"/>
      <c r="AH175" s="26"/>
      <c r="AI175" s="26"/>
      <c r="AJ175" s="26"/>
      <c r="AK175" s="26"/>
      <c r="AL175" s="26"/>
      <c r="AM175" s="26"/>
      <c r="AN175" s="26"/>
      <c r="AO175" s="26"/>
      <c r="AP175" s="26"/>
      <c r="AQ175" s="26"/>
      <c r="AR175" s="26"/>
      <c r="AS175" s="26"/>
      <c r="AT175" s="26"/>
      <c r="AU175" s="26"/>
      <c r="AV175" s="26"/>
      <c r="AW175" s="26"/>
      <c r="AX175" s="26"/>
      <c r="AY175" s="26"/>
      <c r="AZ175" s="26"/>
      <c r="BA175" s="26"/>
      <c r="BB175" s="26"/>
      <c r="BC175" s="26"/>
      <c r="BD175" s="26"/>
      <c r="BE175" s="26"/>
      <c r="BF175" s="26"/>
      <c r="BG175" s="26"/>
      <c r="BH175" s="26"/>
      <c r="BI175" s="26"/>
      <c r="BJ175" s="26"/>
      <c r="BK175" s="26"/>
      <c r="BL175" s="26"/>
      <c r="BM175" s="26"/>
      <c r="BN175" s="26"/>
      <c r="BO175" s="26"/>
      <c r="BP175" s="26"/>
      <c r="BQ175" s="26"/>
      <c r="BR175" s="26"/>
      <c r="BS175" s="26"/>
      <c r="BT175" s="26"/>
      <c r="BU175" s="26"/>
      <c r="BV175" s="26"/>
      <c r="BW175" s="26"/>
      <c r="BX175" s="26"/>
      <c r="BY175" s="26"/>
      <c r="BZ175" s="26"/>
      <c r="CA175" s="26"/>
      <c r="CB175" s="26"/>
      <c r="CC175" s="26"/>
      <c r="CD175" s="26"/>
      <c r="CE175" s="26"/>
      <c r="CF175" s="26"/>
      <c r="CG175" s="26"/>
      <c r="CH175" s="26"/>
      <c r="CI175" s="26"/>
      <c r="CJ175" s="26"/>
    </row>
    <row r="176" spans="1:88" s="3" customFormat="1" ht="30" customHeight="1" x14ac:dyDescent="0.25">
      <c r="A176" s="13"/>
      <c r="B176" s="19"/>
      <c r="C176" s="480"/>
      <c r="D176" s="2"/>
      <c r="E176" s="10"/>
      <c r="F176" s="10"/>
      <c r="G176" s="11"/>
      <c r="K176" s="160"/>
      <c r="L176" s="160"/>
      <c r="M176" s="160"/>
      <c r="N176" s="160"/>
      <c r="O176" s="160"/>
      <c r="P176" s="160"/>
      <c r="Q176" s="160"/>
      <c r="R176" s="160"/>
      <c r="S176" s="160"/>
      <c r="T176" s="160"/>
      <c r="U176" s="161"/>
      <c r="W176" s="119"/>
      <c r="X176" s="553"/>
      <c r="Y176" s="554"/>
      <c r="Z176" s="554"/>
      <c r="AA176" s="554"/>
      <c r="AB176" s="554"/>
      <c r="AC176" s="554"/>
      <c r="AD176" s="13"/>
      <c r="AE176" s="26"/>
      <c r="AF176" s="26"/>
      <c r="AG176" s="26"/>
      <c r="AH176" s="26"/>
      <c r="AI176" s="26"/>
      <c r="AJ176" s="26"/>
      <c r="AK176" s="26"/>
      <c r="AL176" s="26"/>
      <c r="AM176" s="26"/>
      <c r="AN176" s="26"/>
      <c r="AO176" s="26"/>
      <c r="AP176" s="26"/>
      <c r="AQ176" s="26"/>
      <c r="AR176" s="26"/>
      <c r="AS176" s="26"/>
      <c r="AT176" s="26"/>
      <c r="AU176" s="26"/>
      <c r="AV176" s="26"/>
      <c r="AW176" s="26"/>
      <c r="AX176" s="26"/>
      <c r="AY176" s="26"/>
      <c r="AZ176" s="26"/>
      <c r="BA176" s="26"/>
      <c r="BB176" s="26"/>
      <c r="BC176" s="26"/>
      <c r="BD176" s="26"/>
      <c r="BE176" s="26"/>
      <c r="BF176" s="26"/>
      <c r="BG176" s="26"/>
      <c r="BH176" s="26"/>
      <c r="BI176" s="26"/>
      <c r="BJ176" s="26"/>
      <c r="BK176" s="26"/>
      <c r="BL176" s="26"/>
      <c r="BM176" s="26"/>
      <c r="BN176" s="26"/>
      <c r="BO176" s="26"/>
      <c r="BP176" s="26"/>
      <c r="BQ176" s="26"/>
      <c r="BR176" s="26"/>
      <c r="BS176" s="26"/>
      <c r="BT176" s="26"/>
      <c r="BU176" s="26"/>
      <c r="BV176" s="26"/>
      <c r="BW176" s="26"/>
      <c r="BX176" s="26"/>
      <c r="BY176" s="26"/>
      <c r="BZ176" s="26"/>
      <c r="CA176" s="26"/>
      <c r="CB176" s="26"/>
      <c r="CC176" s="26"/>
      <c r="CD176" s="26"/>
      <c r="CE176" s="26"/>
      <c r="CF176" s="26"/>
      <c r="CG176" s="26"/>
      <c r="CH176" s="26"/>
      <c r="CI176" s="26"/>
      <c r="CJ176" s="26"/>
    </row>
    <row r="177" spans="1:88" s="3" customFormat="1" ht="30" customHeight="1" x14ac:dyDescent="0.25">
      <c r="A177" s="6"/>
      <c r="B177" s="19"/>
      <c r="C177" s="481"/>
      <c r="D177" s="2"/>
      <c r="E177" s="10"/>
      <c r="F177" s="10"/>
      <c r="G177" s="11"/>
      <c r="K177" s="160"/>
      <c r="L177" s="160"/>
      <c r="M177" s="160"/>
      <c r="N177" s="160"/>
      <c r="O177" s="160"/>
      <c r="P177" s="160"/>
      <c r="Q177" s="160"/>
      <c r="R177" s="160"/>
      <c r="S177" s="160"/>
      <c r="T177" s="160"/>
      <c r="U177" s="161"/>
      <c r="W177" s="119"/>
      <c r="X177" s="553"/>
      <c r="Y177" s="554"/>
      <c r="Z177" s="554"/>
      <c r="AA177" s="554"/>
      <c r="AB177" s="554"/>
      <c r="AC177" s="554"/>
      <c r="AD177" s="6"/>
      <c r="AE177" s="26"/>
      <c r="AF177" s="26"/>
      <c r="AG177" s="26"/>
      <c r="AH177" s="26"/>
      <c r="AI177" s="26"/>
      <c r="AJ177" s="26"/>
      <c r="AK177" s="26"/>
      <c r="AL177" s="26"/>
      <c r="AM177" s="26"/>
      <c r="AN177" s="26"/>
      <c r="AO177" s="26"/>
      <c r="AP177" s="26"/>
      <c r="AQ177" s="26"/>
      <c r="AR177" s="26"/>
      <c r="AS177" s="26"/>
      <c r="AT177" s="26"/>
      <c r="AU177" s="26"/>
      <c r="AV177" s="26"/>
      <c r="AW177" s="26"/>
      <c r="AX177" s="26"/>
      <c r="AY177" s="26"/>
      <c r="AZ177" s="26"/>
      <c r="BA177" s="26"/>
      <c r="BB177" s="26"/>
      <c r="BC177" s="26"/>
      <c r="BD177" s="26"/>
      <c r="BE177" s="26"/>
      <c r="BF177" s="26"/>
      <c r="BG177" s="26"/>
      <c r="BH177" s="26"/>
      <c r="BI177" s="26"/>
      <c r="BJ177" s="26"/>
      <c r="BK177" s="26"/>
      <c r="BL177" s="26"/>
      <c r="BM177" s="26"/>
      <c r="BN177" s="26"/>
      <c r="BO177" s="26"/>
      <c r="BP177" s="26"/>
      <c r="BQ177" s="26"/>
      <c r="BR177" s="26"/>
      <c r="BS177" s="26"/>
      <c r="BT177" s="26"/>
      <c r="BU177" s="26"/>
      <c r="BV177" s="26"/>
      <c r="BW177" s="26"/>
      <c r="BX177" s="26"/>
      <c r="BY177" s="26"/>
      <c r="BZ177" s="26"/>
      <c r="CA177" s="26"/>
      <c r="CB177" s="26"/>
      <c r="CC177" s="26"/>
      <c r="CD177" s="26"/>
      <c r="CE177" s="26"/>
      <c r="CF177" s="26"/>
      <c r="CG177" s="26"/>
      <c r="CH177" s="26"/>
      <c r="CI177" s="26"/>
      <c r="CJ177" s="26"/>
    </row>
    <row r="178" spans="1:88" s="3" customFormat="1" ht="30" customHeight="1" x14ac:dyDescent="0.25">
      <c r="A178" s="13"/>
      <c r="B178" s="20"/>
      <c r="C178" s="7"/>
      <c r="D178" s="7"/>
      <c r="E178" s="7"/>
      <c r="F178" s="7"/>
      <c r="G178" s="7"/>
      <c r="K178" s="160"/>
      <c r="L178" s="160"/>
      <c r="M178" s="160"/>
      <c r="N178" s="160"/>
      <c r="O178" s="160"/>
      <c r="P178" s="160"/>
      <c r="Q178" s="160"/>
      <c r="R178" s="160"/>
      <c r="S178" s="160"/>
      <c r="T178" s="160"/>
      <c r="U178" s="161"/>
      <c r="W178" s="119"/>
      <c r="X178" s="553"/>
      <c r="Y178" s="554"/>
      <c r="Z178" s="554"/>
      <c r="AA178" s="554"/>
      <c r="AB178" s="554"/>
      <c r="AC178" s="554"/>
      <c r="AD178" s="13"/>
      <c r="AE178" s="26"/>
      <c r="AF178" s="26"/>
      <c r="AG178" s="26"/>
      <c r="AH178" s="26"/>
      <c r="AI178" s="26"/>
      <c r="AJ178" s="26"/>
      <c r="AK178" s="26"/>
      <c r="AL178" s="26"/>
      <c r="AM178" s="26"/>
      <c r="AN178" s="26"/>
      <c r="AO178" s="26"/>
      <c r="AP178" s="26"/>
      <c r="AQ178" s="26"/>
      <c r="AR178" s="26"/>
      <c r="AS178" s="26"/>
      <c r="AT178" s="26"/>
      <c r="AU178" s="26"/>
      <c r="AV178" s="26"/>
      <c r="AW178" s="26"/>
      <c r="AX178" s="26"/>
      <c r="AY178" s="26"/>
      <c r="AZ178" s="26"/>
      <c r="BA178" s="26"/>
      <c r="BB178" s="26"/>
      <c r="BC178" s="26"/>
      <c r="BD178" s="26"/>
      <c r="BE178" s="26"/>
      <c r="BF178" s="26"/>
      <c r="BG178" s="26"/>
      <c r="BH178" s="26"/>
      <c r="BI178" s="26"/>
      <c r="BJ178" s="26"/>
      <c r="BK178" s="26"/>
      <c r="BL178" s="26"/>
      <c r="BM178" s="26"/>
      <c r="BN178" s="26"/>
      <c r="BO178" s="26"/>
      <c r="BP178" s="26"/>
      <c r="BQ178" s="26"/>
      <c r="BR178" s="26"/>
      <c r="BS178" s="26"/>
      <c r="BT178" s="26"/>
      <c r="BU178" s="26"/>
      <c r="BV178" s="26"/>
      <c r="BW178" s="26"/>
      <c r="BX178" s="26"/>
      <c r="BY178" s="26"/>
      <c r="BZ178" s="26"/>
      <c r="CA178" s="26"/>
      <c r="CB178" s="26"/>
      <c r="CC178" s="26"/>
      <c r="CD178" s="26"/>
      <c r="CE178" s="26"/>
      <c r="CF178" s="26"/>
      <c r="CG178" s="26"/>
      <c r="CH178" s="26"/>
      <c r="CI178" s="26"/>
      <c r="CJ178" s="26"/>
    </row>
    <row r="179" spans="1:88" s="3" customFormat="1" ht="30" customHeight="1" x14ac:dyDescent="0.25">
      <c r="A179" s="10"/>
      <c r="B179" s="19"/>
      <c r="C179" s="7"/>
      <c r="D179" s="7"/>
      <c r="E179" s="6"/>
      <c r="F179" s="15"/>
      <c r="G179" s="6"/>
      <c r="K179" s="160"/>
      <c r="L179" s="160"/>
      <c r="M179" s="160"/>
      <c r="N179" s="160"/>
      <c r="O179" s="160"/>
      <c r="P179" s="160"/>
      <c r="Q179" s="160"/>
      <c r="R179" s="160"/>
      <c r="S179" s="160"/>
      <c r="T179" s="160"/>
      <c r="U179" s="161"/>
      <c r="W179" s="119"/>
      <c r="X179" s="553"/>
      <c r="Y179" s="554"/>
      <c r="Z179" s="554"/>
      <c r="AA179" s="554"/>
      <c r="AB179" s="554"/>
      <c r="AC179" s="554"/>
      <c r="AD179" s="10"/>
      <c r="AE179" s="26"/>
      <c r="AF179" s="26"/>
      <c r="AG179" s="26"/>
      <c r="AH179" s="26"/>
      <c r="AI179" s="26"/>
      <c r="AJ179" s="26"/>
      <c r="AK179" s="26"/>
      <c r="AL179" s="26"/>
      <c r="AM179" s="26"/>
      <c r="AN179" s="26"/>
      <c r="AO179" s="26"/>
      <c r="AP179" s="26"/>
      <c r="AQ179" s="26"/>
      <c r="AR179" s="26"/>
      <c r="AS179" s="26"/>
      <c r="AT179" s="26"/>
      <c r="AU179" s="26"/>
      <c r="AV179" s="26"/>
      <c r="AW179" s="26"/>
      <c r="AX179" s="26"/>
      <c r="AY179" s="26"/>
      <c r="AZ179" s="26"/>
      <c r="BA179" s="26"/>
      <c r="BB179" s="26"/>
      <c r="BC179" s="26"/>
      <c r="BD179" s="26"/>
      <c r="BE179" s="26"/>
      <c r="BF179" s="26"/>
      <c r="BG179" s="26"/>
      <c r="BH179" s="26"/>
      <c r="BI179" s="26"/>
      <c r="BJ179" s="26"/>
      <c r="BK179" s="26"/>
      <c r="BL179" s="26"/>
      <c r="BM179" s="26"/>
      <c r="BN179" s="26"/>
      <c r="BO179" s="26"/>
      <c r="BP179" s="26"/>
      <c r="BQ179" s="26"/>
      <c r="BR179" s="26"/>
      <c r="BS179" s="26"/>
      <c r="BT179" s="26"/>
      <c r="BU179" s="26"/>
      <c r="BV179" s="26"/>
      <c r="BW179" s="26"/>
      <c r="BX179" s="26"/>
      <c r="BY179" s="26"/>
      <c r="BZ179" s="26"/>
      <c r="CA179" s="26"/>
      <c r="CB179" s="26"/>
      <c r="CC179" s="26"/>
      <c r="CD179" s="26"/>
      <c r="CE179" s="26"/>
      <c r="CF179" s="26"/>
      <c r="CG179" s="26"/>
      <c r="CH179" s="26"/>
      <c r="CI179" s="26"/>
      <c r="CJ179" s="26"/>
    </row>
    <row r="180" spans="1:88" s="3" customFormat="1" ht="30" customHeight="1" x14ac:dyDescent="0.25">
      <c r="A180" s="10"/>
      <c r="B180" s="20"/>
      <c r="C180" s="697"/>
      <c r="D180" s="698"/>
      <c r="E180" s="11"/>
      <c r="F180" s="10"/>
      <c r="G180" s="11"/>
      <c r="K180" s="160"/>
      <c r="L180" s="160"/>
      <c r="M180" s="160"/>
      <c r="N180" s="160"/>
      <c r="O180" s="160"/>
      <c r="P180" s="160"/>
      <c r="Q180" s="160"/>
      <c r="R180" s="160"/>
      <c r="S180" s="160"/>
      <c r="T180" s="160"/>
      <c r="U180" s="161"/>
      <c r="W180" s="119"/>
      <c r="X180" s="553"/>
      <c r="Y180" s="554"/>
      <c r="Z180" s="554"/>
      <c r="AA180" s="554"/>
      <c r="AB180" s="554"/>
      <c r="AC180" s="554"/>
      <c r="AD180" s="10"/>
      <c r="AE180" s="26"/>
      <c r="AF180" s="26"/>
      <c r="AG180" s="26"/>
      <c r="AH180" s="26"/>
      <c r="AI180" s="26"/>
      <c r="AJ180" s="26"/>
      <c r="AK180" s="26"/>
      <c r="AL180" s="26"/>
      <c r="AM180" s="26"/>
      <c r="AN180" s="26"/>
      <c r="AO180" s="26"/>
      <c r="AP180" s="26"/>
      <c r="AQ180" s="26"/>
      <c r="AR180" s="26"/>
      <c r="AS180" s="26"/>
      <c r="AT180" s="26"/>
      <c r="AU180" s="26"/>
      <c r="AV180" s="26"/>
      <c r="AW180" s="26"/>
      <c r="AX180" s="26"/>
      <c r="AY180" s="26"/>
      <c r="AZ180" s="26"/>
      <c r="BA180" s="26"/>
      <c r="BB180" s="26"/>
      <c r="BC180" s="26"/>
      <c r="BD180" s="26"/>
      <c r="BE180" s="26"/>
      <c r="BF180" s="26"/>
      <c r="BG180" s="26"/>
      <c r="BH180" s="26"/>
      <c r="BI180" s="26"/>
      <c r="BJ180" s="26"/>
      <c r="BK180" s="26"/>
      <c r="BL180" s="26"/>
      <c r="BM180" s="26"/>
      <c r="BN180" s="26"/>
      <c r="BO180" s="26"/>
      <c r="BP180" s="26"/>
      <c r="BQ180" s="26"/>
      <c r="BR180" s="26"/>
      <c r="BS180" s="26"/>
      <c r="BT180" s="26"/>
      <c r="BU180" s="26"/>
      <c r="BV180" s="26"/>
      <c r="BW180" s="26"/>
      <c r="BX180" s="26"/>
      <c r="BY180" s="26"/>
      <c r="BZ180" s="26"/>
      <c r="CA180" s="26"/>
      <c r="CB180" s="26"/>
      <c r="CC180" s="26"/>
      <c r="CD180" s="26"/>
      <c r="CE180" s="26"/>
      <c r="CF180" s="26"/>
      <c r="CG180" s="26"/>
      <c r="CH180" s="26"/>
      <c r="CI180" s="26"/>
      <c r="CJ180" s="26"/>
    </row>
    <row r="181" spans="1:88" s="3" customFormat="1" ht="30" customHeight="1" x14ac:dyDescent="0.25">
      <c r="A181" s="13"/>
      <c r="B181" s="20"/>
      <c r="C181" s="482"/>
      <c r="D181" s="481"/>
      <c r="E181" s="11"/>
      <c r="F181" s="10"/>
      <c r="G181" s="11"/>
      <c r="K181" s="160"/>
      <c r="L181" s="160"/>
      <c r="M181" s="160"/>
      <c r="N181" s="160"/>
      <c r="O181" s="160"/>
      <c r="P181" s="160"/>
      <c r="Q181" s="160"/>
      <c r="R181" s="160"/>
      <c r="S181" s="160"/>
      <c r="T181" s="160"/>
      <c r="U181" s="161"/>
      <c r="W181" s="119"/>
      <c r="X181" s="553"/>
      <c r="Y181" s="554"/>
      <c r="Z181" s="554"/>
      <c r="AA181" s="554"/>
      <c r="AB181" s="554"/>
      <c r="AC181" s="554"/>
      <c r="AD181" s="13"/>
      <c r="AE181" s="26"/>
      <c r="AF181" s="26"/>
      <c r="AG181" s="26"/>
      <c r="AH181" s="26"/>
      <c r="AI181" s="26"/>
      <c r="AJ181" s="26"/>
      <c r="AK181" s="26"/>
      <c r="AL181" s="26"/>
      <c r="AM181" s="26"/>
      <c r="AN181" s="26"/>
      <c r="AO181" s="26"/>
      <c r="AP181" s="26"/>
      <c r="AQ181" s="26"/>
      <c r="AR181" s="26"/>
      <c r="AS181" s="26"/>
      <c r="AT181" s="26"/>
      <c r="AU181" s="26"/>
      <c r="AV181" s="26"/>
      <c r="AW181" s="26"/>
      <c r="AX181" s="26"/>
      <c r="AY181" s="26"/>
      <c r="AZ181" s="26"/>
      <c r="BA181" s="26"/>
      <c r="BB181" s="26"/>
      <c r="BC181" s="26"/>
      <c r="BD181" s="26"/>
      <c r="BE181" s="26"/>
      <c r="BF181" s="26"/>
      <c r="BG181" s="26"/>
      <c r="BH181" s="26"/>
      <c r="BI181" s="26"/>
      <c r="BJ181" s="26"/>
      <c r="BK181" s="26"/>
      <c r="BL181" s="26"/>
      <c r="BM181" s="26"/>
      <c r="BN181" s="26"/>
      <c r="BO181" s="26"/>
      <c r="BP181" s="26"/>
      <c r="BQ181" s="26"/>
      <c r="BR181" s="26"/>
      <c r="BS181" s="26"/>
      <c r="BT181" s="26"/>
      <c r="BU181" s="26"/>
      <c r="BV181" s="26"/>
      <c r="BW181" s="26"/>
      <c r="BX181" s="26"/>
      <c r="BY181" s="26"/>
      <c r="BZ181" s="26"/>
      <c r="CA181" s="26"/>
      <c r="CB181" s="26"/>
      <c r="CC181" s="26"/>
      <c r="CD181" s="26"/>
      <c r="CE181" s="26"/>
      <c r="CF181" s="26"/>
      <c r="CG181" s="26"/>
      <c r="CH181" s="26"/>
      <c r="CI181" s="26"/>
      <c r="CJ181" s="26"/>
    </row>
    <row r="182" spans="1:88" s="3" customFormat="1" ht="30" customHeight="1" x14ac:dyDescent="0.25">
      <c r="A182" s="6"/>
      <c r="B182" s="20"/>
      <c r="C182" s="7"/>
      <c r="D182" s="7"/>
      <c r="E182" s="7"/>
      <c r="F182" s="7"/>
      <c r="G182" s="7"/>
      <c r="K182" s="160"/>
      <c r="L182" s="160"/>
      <c r="M182" s="160"/>
      <c r="N182" s="160"/>
      <c r="O182" s="160"/>
      <c r="P182" s="160"/>
      <c r="Q182" s="160"/>
      <c r="R182" s="160"/>
      <c r="S182" s="160"/>
      <c r="T182" s="160"/>
      <c r="U182" s="161"/>
      <c r="W182" s="119"/>
      <c r="X182" s="553"/>
      <c r="Y182" s="554"/>
      <c r="Z182" s="554"/>
      <c r="AA182" s="554"/>
      <c r="AB182" s="554"/>
      <c r="AC182" s="554"/>
      <c r="AD182" s="6"/>
      <c r="AE182" s="26"/>
      <c r="AF182" s="26"/>
      <c r="AG182" s="26"/>
      <c r="AH182" s="26"/>
      <c r="AI182" s="26"/>
      <c r="AJ182" s="26"/>
      <c r="AK182" s="26"/>
      <c r="AL182" s="26"/>
      <c r="AM182" s="26"/>
      <c r="AN182" s="26"/>
      <c r="AO182" s="26"/>
      <c r="AP182" s="26"/>
      <c r="AQ182" s="26"/>
      <c r="AR182" s="26"/>
      <c r="AS182" s="26"/>
      <c r="AT182" s="26"/>
      <c r="AU182" s="26"/>
      <c r="AV182" s="26"/>
      <c r="AW182" s="26"/>
      <c r="AX182" s="26"/>
      <c r="AY182" s="26"/>
      <c r="AZ182" s="26"/>
      <c r="BA182" s="26"/>
      <c r="BB182" s="26"/>
      <c r="BC182" s="26"/>
      <c r="BD182" s="26"/>
      <c r="BE182" s="26"/>
      <c r="BF182" s="26"/>
      <c r="BG182" s="26"/>
      <c r="BH182" s="26"/>
      <c r="BI182" s="26"/>
      <c r="BJ182" s="26"/>
      <c r="BK182" s="26"/>
      <c r="BL182" s="26"/>
      <c r="BM182" s="26"/>
      <c r="BN182" s="26"/>
      <c r="BO182" s="26"/>
      <c r="BP182" s="26"/>
      <c r="BQ182" s="26"/>
      <c r="BR182" s="26"/>
      <c r="BS182" s="26"/>
      <c r="BT182" s="26"/>
      <c r="BU182" s="26"/>
      <c r="BV182" s="26"/>
      <c r="BW182" s="26"/>
      <c r="BX182" s="26"/>
      <c r="BY182" s="26"/>
      <c r="BZ182" s="26"/>
      <c r="CA182" s="26"/>
      <c r="CB182" s="26"/>
      <c r="CC182" s="26"/>
      <c r="CD182" s="26"/>
      <c r="CE182" s="26"/>
      <c r="CF182" s="26"/>
      <c r="CG182" s="26"/>
      <c r="CH182" s="26"/>
      <c r="CI182" s="26"/>
      <c r="CJ182" s="26"/>
    </row>
    <row r="183" spans="1:88" s="3" customFormat="1" ht="30" customHeight="1" x14ac:dyDescent="0.25">
      <c r="A183" s="10"/>
      <c r="B183" s="19"/>
      <c r="C183" s="7"/>
      <c r="D183" s="6"/>
      <c r="E183" s="6"/>
      <c r="F183" s="15"/>
      <c r="G183" s="6"/>
      <c r="K183" s="160"/>
      <c r="L183" s="160"/>
      <c r="M183" s="160"/>
      <c r="N183" s="160"/>
      <c r="O183" s="160"/>
      <c r="P183" s="160"/>
      <c r="Q183" s="160"/>
      <c r="R183" s="160"/>
      <c r="S183" s="160"/>
      <c r="T183" s="160"/>
      <c r="U183" s="161"/>
      <c r="W183" s="119"/>
      <c r="X183" s="553"/>
      <c r="Y183" s="554"/>
      <c r="Z183" s="554"/>
      <c r="AA183" s="554"/>
      <c r="AB183" s="554"/>
      <c r="AC183" s="554"/>
      <c r="AD183" s="10"/>
      <c r="AE183" s="26"/>
      <c r="AF183" s="26"/>
      <c r="AG183" s="26"/>
      <c r="AH183" s="26"/>
      <c r="AI183" s="26"/>
      <c r="AJ183" s="26"/>
      <c r="AK183" s="26"/>
      <c r="AL183" s="26"/>
      <c r="AM183" s="26"/>
      <c r="AN183" s="26"/>
      <c r="AO183" s="26"/>
      <c r="AP183" s="26"/>
      <c r="AQ183" s="26"/>
      <c r="AR183" s="26"/>
      <c r="AS183" s="26"/>
      <c r="AT183" s="26"/>
      <c r="AU183" s="26"/>
      <c r="AV183" s="26"/>
      <c r="AW183" s="26"/>
      <c r="AX183" s="26"/>
      <c r="AY183" s="26"/>
      <c r="AZ183" s="26"/>
      <c r="BA183" s="26"/>
      <c r="BB183" s="26"/>
      <c r="BC183" s="26"/>
      <c r="BD183" s="26"/>
      <c r="BE183" s="26"/>
      <c r="BF183" s="26"/>
      <c r="BG183" s="26"/>
      <c r="BH183" s="26"/>
      <c r="BI183" s="26"/>
      <c r="BJ183" s="26"/>
      <c r="BK183" s="26"/>
      <c r="BL183" s="26"/>
      <c r="BM183" s="26"/>
      <c r="BN183" s="26"/>
      <c r="BO183" s="26"/>
      <c r="BP183" s="26"/>
      <c r="BQ183" s="26"/>
      <c r="BR183" s="26"/>
      <c r="BS183" s="26"/>
      <c r="BT183" s="26"/>
      <c r="BU183" s="26"/>
      <c r="BV183" s="26"/>
      <c r="BW183" s="26"/>
      <c r="BX183" s="26"/>
      <c r="BY183" s="26"/>
      <c r="BZ183" s="26"/>
      <c r="CA183" s="26"/>
      <c r="CB183" s="26"/>
      <c r="CC183" s="26"/>
      <c r="CD183" s="26"/>
      <c r="CE183" s="26"/>
      <c r="CF183" s="26"/>
      <c r="CG183" s="26"/>
      <c r="CH183" s="26"/>
      <c r="CI183" s="26"/>
      <c r="CJ183" s="26"/>
    </row>
    <row r="184" spans="1:88" s="3" customFormat="1" ht="30" customHeight="1" x14ac:dyDescent="0.25">
      <c r="A184" s="10"/>
      <c r="B184" s="21"/>
      <c r="C184" s="481"/>
      <c r="D184" s="480"/>
      <c r="E184" s="11"/>
      <c r="F184" s="10"/>
      <c r="G184" s="11"/>
      <c r="K184" s="160"/>
      <c r="L184" s="160"/>
      <c r="M184" s="160"/>
      <c r="N184" s="160"/>
      <c r="O184" s="160"/>
      <c r="P184" s="160"/>
      <c r="Q184" s="160"/>
      <c r="R184" s="160"/>
      <c r="S184" s="160"/>
      <c r="T184" s="160"/>
      <c r="U184" s="161"/>
      <c r="W184" s="119"/>
      <c r="X184" s="553"/>
      <c r="Y184" s="554"/>
      <c r="Z184" s="554"/>
      <c r="AA184" s="554"/>
      <c r="AB184" s="554"/>
      <c r="AC184" s="554"/>
      <c r="AD184" s="10"/>
      <c r="AE184" s="26"/>
      <c r="AF184" s="26"/>
      <c r="AG184" s="26"/>
      <c r="AH184" s="26"/>
      <c r="AI184" s="26"/>
      <c r="AJ184" s="26"/>
      <c r="AK184" s="26"/>
      <c r="AL184" s="26"/>
      <c r="AM184" s="26"/>
      <c r="AN184" s="26"/>
      <c r="AO184" s="26"/>
      <c r="AP184" s="26"/>
      <c r="AQ184" s="26"/>
      <c r="AR184" s="26"/>
      <c r="AS184" s="26"/>
      <c r="AT184" s="26"/>
      <c r="AU184" s="26"/>
      <c r="AV184" s="26"/>
      <c r="AW184" s="26"/>
      <c r="AX184" s="26"/>
      <c r="AY184" s="26"/>
      <c r="AZ184" s="26"/>
      <c r="BA184" s="26"/>
      <c r="BB184" s="26"/>
      <c r="BC184" s="26"/>
      <c r="BD184" s="26"/>
      <c r="BE184" s="26"/>
      <c r="BF184" s="26"/>
      <c r="BG184" s="26"/>
      <c r="BH184" s="26"/>
      <c r="BI184" s="26"/>
      <c r="BJ184" s="26"/>
      <c r="BK184" s="26"/>
      <c r="BL184" s="26"/>
      <c r="BM184" s="26"/>
      <c r="BN184" s="26"/>
      <c r="BO184" s="26"/>
      <c r="BP184" s="26"/>
      <c r="BQ184" s="26"/>
      <c r="BR184" s="26"/>
      <c r="BS184" s="26"/>
      <c r="BT184" s="26"/>
      <c r="BU184" s="26"/>
      <c r="BV184" s="26"/>
      <c r="BW184" s="26"/>
      <c r="BX184" s="26"/>
      <c r="BY184" s="26"/>
      <c r="BZ184" s="26"/>
      <c r="CA184" s="26"/>
      <c r="CB184" s="26"/>
      <c r="CC184" s="26"/>
      <c r="CD184" s="26"/>
      <c r="CE184" s="26"/>
      <c r="CF184" s="26"/>
      <c r="CG184" s="26"/>
      <c r="CH184" s="26"/>
      <c r="CI184" s="26"/>
      <c r="CJ184" s="26"/>
    </row>
    <row r="185" spans="1:88" s="3" customFormat="1" ht="30" customHeight="1" x14ac:dyDescent="0.25">
      <c r="A185" s="10"/>
      <c r="B185" s="20"/>
      <c r="C185" s="481"/>
      <c r="D185" s="480"/>
      <c r="E185" s="11"/>
      <c r="F185" s="10"/>
      <c r="G185" s="11"/>
      <c r="K185" s="160"/>
      <c r="L185" s="160"/>
      <c r="M185" s="160"/>
      <c r="N185" s="160"/>
      <c r="O185" s="160"/>
      <c r="P185" s="160"/>
      <c r="Q185" s="160"/>
      <c r="R185" s="160"/>
      <c r="S185" s="160"/>
      <c r="T185" s="160"/>
      <c r="U185" s="161"/>
      <c r="W185" s="119"/>
      <c r="X185" s="553"/>
      <c r="Y185" s="554"/>
      <c r="Z185" s="554"/>
      <c r="AA185" s="554"/>
      <c r="AB185" s="554"/>
      <c r="AC185" s="554"/>
      <c r="AD185" s="10"/>
      <c r="AE185" s="26"/>
      <c r="AF185" s="26"/>
      <c r="AG185" s="26"/>
      <c r="AH185" s="26"/>
      <c r="AI185" s="26"/>
      <c r="AJ185" s="26"/>
      <c r="AK185" s="26"/>
      <c r="AL185" s="26"/>
      <c r="AM185" s="26"/>
      <c r="AN185" s="26"/>
      <c r="AO185" s="26"/>
      <c r="AP185" s="26"/>
      <c r="AQ185" s="26"/>
      <c r="AR185" s="26"/>
      <c r="AS185" s="26"/>
      <c r="AT185" s="26"/>
      <c r="AU185" s="26"/>
      <c r="AV185" s="26"/>
      <c r="AW185" s="26"/>
      <c r="AX185" s="26"/>
      <c r="AY185" s="26"/>
      <c r="AZ185" s="26"/>
      <c r="BA185" s="26"/>
      <c r="BB185" s="26"/>
      <c r="BC185" s="26"/>
      <c r="BD185" s="26"/>
      <c r="BE185" s="26"/>
      <c r="BF185" s="26"/>
      <c r="BG185" s="26"/>
      <c r="BH185" s="26"/>
      <c r="BI185" s="26"/>
      <c r="BJ185" s="26"/>
      <c r="BK185" s="26"/>
      <c r="BL185" s="26"/>
      <c r="BM185" s="26"/>
      <c r="BN185" s="26"/>
      <c r="BO185" s="26"/>
      <c r="BP185" s="26"/>
      <c r="BQ185" s="26"/>
      <c r="BR185" s="26"/>
      <c r="BS185" s="26"/>
      <c r="BT185" s="26"/>
      <c r="BU185" s="26"/>
      <c r="BV185" s="26"/>
      <c r="BW185" s="26"/>
      <c r="BX185" s="26"/>
      <c r="BY185" s="26"/>
      <c r="BZ185" s="26"/>
      <c r="CA185" s="26"/>
      <c r="CB185" s="26"/>
      <c r="CC185" s="26"/>
      <c r="CD185" s="26"/>
      <c r="CE185" s="26"/>
      <c r="CF185" s="26"/>
      <c r="CG185" s="26"/>
      <c r="CH185" s="26"/>
      <c r="CI185" s="26"/>
      <c r="CJ185" s="26"/>
    </row>
    <row r="186" spans="1:88" s="3" customFormat="1" ht="30" customHeight="1" x14ac:dyDescent="0.25">
      <c r="A186" s="10"/>
      <c r="B186" s="20"/>
      <c r="C186" s="481"/>
      <c r="D186" s="480"/>
      <c r="E186" s="11"/>
      <c r="F186" s="10"/>
      <c r="G186" s="11"/>
      <c r="K186" s="17"/>
      <c r="L186" s="17"/>
      <c r="M186" s="17"/>
      <c r="N186" s="17"/>
      <c r="O186" s="17"/>
      <c r="P186" s="17"/>
      <c r="Q186" s="17"/>
      <c r="R186" s="17"/>
      <c r="S186" s="17"/>
      <c r="T186" s="17"/>
      <c r="W186" s="119"/>
      <c r="X186" s="553"/>
      <c r="Y186" s="554"/>
      <c r="Z186" s="554"/>
      <c r="AA186" s="554"/>
      <c r="AB186" s="554"/>
      <c r="AC186" s="554"/>
      <c r="AD186" s="10"/>
      <c r="AE186" s="26"/>
      <c r="AF186" s="26"/>
      <c r="AG186" s="26"/>
      <c r="AH186" s="26"/>
      <c r="AI186" s="26"/>
      <c r="AJ186" s="26"/>
      <c r="AK186" s="26"/>
      <c r="AL186" s="26"/>
      <c r="AM186" s="26"/>
      <c r="AN186" s="26"/>
      <c r="AO186" s="26"/>
      <c r="AP186" s="26"/>
      <c r="AQ186" s="26"/>
      <c r="AR186" s="26"/>
      <c r="AS186" s="26"/>
      <c r="AT186" s="26"/>
      <c r="AU186" s="26"/>
      <c r="AV186" s="26"/>
      <c r="AW186" s="26"/>
      <c r="AX186" s="26"/>
      <c r="AY186" s="26"/>
      <c r="AZ186" s="26"/>
      <c r="BA186" s="26"/>
      <c r="BB186" s="26"/>
      <c r="BC186" s="26"/>
      <c r="BD186" s="26"/>
      <c r="BE186" s="26"/>
      <c r="BF186" s="26"/>
      <c r="BG186" s="26"/>
      <c r="BH186" s="26"/>
      <c r="BI186" s="26"/>
      <c r="BJ186" s="26"/>
      <c r="BK186" s="26"/>
      <c r="BL186" s="26"/>
      <c r="BM186" s="26"/>
      <c r="BN186" s="26"/>
      <c r="BO186" s="26"/>
      <c r="BP186" s="26"/>
      <c r="BQ186" s="26"/>
      <c r="BR186" s="26"/>
      <c r="BS186" s="26"/>
      <c r="BT186" s="26"/>
      <c r="BU186" s="26"/>
      <c r="BV186" s="26"/>
      <c r="BW186" s="26"/>
      <c r="BX186" s="26"/>
      <c r="BY186" s="26"/>
      <c r="BZ186" s="26"/>
      <c r="CA186" s="26"/>
      <c r="CB186" s="26"/>
      <c r="CC186" s="26"/>
      <c r="CD186" s="26"/>
      <c r="CE186" s="26"/>
      <c r="CF186" s="26"/>
      <c r="CG186" s="26"/>
      <c r="CH186" s="26"/>
      <c r="CI186" s="26"/>
      <c r="CJ186" s="26"/>
    </row>
    <row r="187" spans="1:88" s="3" customFormat="1" ht="30" customHeight="1" x14ac:dyDescent="0.25">
      <c r="A187" s="10"/>
      <c r="B187" s="20"/>
      <c r="C187" s="481"/>
      <c r="D187" s="480"/>
      <c r="E187" s="11"/>
      <c r="F187" s="10"/>
      <c r="G187" s="11"/>
      <c r="K187" s="17"/>
      <c r="L187" s="17"/>
      <c r="M187" s="17"/>
      <c r="N187" s="17"/>
      <c r="O187" s="17"/>
      <c r="P187" s="17"/>
      <c r="Q187" s="17"/>
      <c r="R187" s="17"/>
      <c r="S187" s="17"/>
      <c r="T187" s="17"/>
      <c r="W187" s="119"/>
      <c r="X187" s="553"/>
      <c r="Y187" s="554"/>
      <c r="Z187" s="554"/>
      <c r="AA187" s="554"/>
      <c r="AB187" s="554"/>
      <c r="AC187" s="554"/>
      <c r="AD187" s="10"/>
      <c r="AE187" s="26"/>
      <c r="AF187" s="26"/>
      <c r="AG187" s="26"/>
      <c r="AH187" s="26"/>
      <c r="AI187" s="26"/>
      <c r="AJ187" s="26"/>
      <c r="AK187" s="26"/>
      <c r="AL187" s="26"/>
      <c r="AM187" s="26"/>
      <c r="AN187" s="26"/>
      <c r="AO187" s="26"/>
      <c r="AP187" s="26"/>
      <c r="AQ187" s="26"/>
      <c r="AR187" s="26"/>
      <c r="AS187" s="26"/>
      <c r="AT187" s="26"/>
      <c r="AU187" s="26"/>
      <c r="AV187" s="26"/>
      <c r="AW187" s="26"/>
      <c r="AX187" s="26"/>
      <c r="AY187" s="26"/>
      <c r="AZ187" s="26"/>
      <c r="BA187" s="26"/>
      <c r="BB187" s="26"/>
      <c r="BC187" s="26"/>
      <c r="BD187" s="26"/>
      <c r="BE187" s="26"/>
      <c r="BF187" s="26"/>
      <c r="BG187" s="26"/>
      <c r="BH187" s="26"/>
      <c r="BI187" s="26"/>
      <c r="BJ187" s="26"/>
      <c r="BK187" s="26"/>
      <c r="BL187" s="26"/>
      <c r="BM187" s="26"/>
      <c r="BN187" s="26"/>
      <c r="BO187" s="26"/>
      <c r="BP187" s="26"/>
      <c r="BQ187" s="26"/>
      <c r="BR187" s="26"/>
      <c r="BS187" s="26"/>
      <c r="BT187" s="26"/>
      <c r="BU187" s="26"/>
      <c r="BV187" s="26"/>
      <c r="BW187" s="26"/>
      <c r="BX187" s="26"/>
      <c r="BY187" s="26"/>
      <c r="BZ187" s="26"/>
      <c r="CA187" s="26"/>
      <c r="CB187" s="26"/>
      <c r="CC187" s="26"/>
      <c r="CD187" s="26"/>
      <c r="CE187" s="26"/>
      <c r="CF187" s="26"/>
      <c r="CG187" s="26"/>
      <c r="CH187" s="26"/>
      <c r="CI187" s="26"/>
      <c r="CJ187" s="26"/>
    </row>
    <row r="188" spans="1:88" s="3" customFormat="1" ht="30" customHeight="1" x14ac:dyDescent="0.25">
      <c r="A188" s="10"/>
      <c r="B188" s="20"/>
      <c r="C188" s="481"/>
      <c r="D188" s="480"/>
      <c r="E188" s="11"/>
      <c r="F188" s="10"/>
      <c r="G188" s="11"/>
      <c r="K188" s="17"/>
      <c r="L188" s="17"/>
      <c r="M188" s="17"/>
      <c r="N188" s="17"/>
      <c r="O188" s="17"/>
      <c r="P188" s="17"/>
      <c r="Q188" s="17"/>
      <c r="R188" s="17"/>
      <c r="S188" s="17"/>
      <c r="T188" s="17"/>
      <c r="W188" s="119"/>
      <c r="X188" s="553"/>
      <c r="Y188" s="554"/>
      <c r="Z188" s="554"/>
      <c r="AA188" s="554"/>
      <c r="AB188" s="554"/>
      <c r="AC188" s="554"/>
      <c r="AD188" s="10"/>
      <c r="AE188" s="26"/>
      <c r="AF188" s="26"/>
      <c r="AG188" s="26"/>
      <c r="AH188" s="26"/>
      <c r="AI188" s="26"/>
      <c r="AJ188" s="26"/>
      <c r="AK188" s="26"/>
      <c r="AL188" s="26"/>
      <c r="AM188" s="26"/>
      <c r="AN188" s="26"/>
      <c r="AO188" s="26"/>
      <c r="AP188" s="26"/>
      <c r="AQ188" s="26"/>
      <c r="AR188" s="26"/>
      <c r="AS188" s="26"/>
      <c r="AT188" s="26"/>
      <c r="AU188" s="26"/>
      <c r="AV188" s="26"/>
      <c r="AW188" s="26"/>
      <c r="AX188" s="26"/>
      <c r="AY188" s="26"/>
      <c r="AZ188" s="26"/>
      <c r="BA188" s="26"/>
      <c r="BB188" s="26"/>
      <c r="BC188" s="26"/>
      <c r="BD188" s="26"/>
      <c r="BE188" s="26"/>
      <c r="BF188" s="26"/>
      <c r="BG188" s="26"/>
      <c r="BH188" s="26"/>
      <c r="BI188" s="26"/>
      <c r="BJ188" s="26"/>
      <c r="BK188" s="26"/>
      <c r="BL188" s="26"/>
      <c r="BM188" s="26"/>
      <c r="BN188" s="26"/>
      <c r="BO188" s="26"/>
      <c r="BP188" s="26"/>
      <c r="BQ188" s="26"/>
      <c r="BR188" s="26"/>
      <c r="BS188" s="26"/>
      <c r="BT188" s="26"/>
      <c r="BU188" s="26"/>
      <c r="BV188" s="26"/>
      <c r="BW188" s="26"/>
      <c r="BX188" s="26"/>
      <c r="BY188" s="26"/>
      <c r="BZ188" s="26"/>
      <c r="CA188" s="26"/>
      <c r="CB188" s="26"/>
      <c r="CC188" s="26"/>
      <c r="CD188" s="26"/>
      <c r="CE188" s="26"/>
      <c r="CF188" s="26"/>
      <c r="CG188" s="26"/>
      <c r="CH188" s="26"/>
      <c r="CI188" s="26"/>
      <c r="CJ188" s="26"/>
    </row>
    <row r="189" spans="1:88" s="3" customFormat="1" ht="30" customHeight="1" x14ac:dyDescent="0.25">
      <c r="A189" s="10"/>
      <c r="B189" s="20"/>
      <c r="C189" s="481"/>
      <c r="D189" s="480"/>
      <c r="E189" s="11"/>
      <c r="F189" s="10"/>
      <c r="G189" s="11"/>
      <c r="K189" s="17"/>
      <c r="L189" s="17"/>
      <c r="M189" s="17"/>
      <c r="N189" s="17"/>
      <c r="O189" s="17"/>
      <c r="P189" s="17"/>
      <c r="Q189" s="17"/>
      <c r="R189" s="17"/>
      <c r="S189" s="17"/>
      <c r="T189" s="17"/>
      <c r="W189" s="119"/>
      <c r="X189" s="553"/>
      <c r="Y189" s="554"/>
      <c r="Z189" s="554"/>
      <c r="AA189" s="554"/>
      <c r="AB189" s="554"/>
      <c r="AC189" s="554"/>
      <c r="AD189" s="10"/>
      <c r="AE189" s="26"/>
      <c r="AF189" s="26"/>
      <c r="AG189" s="26"/>
      <c r="AH189" s="26"/>
      <c r="AI189" s="26"/>
      <c r="AJ189" s="26"/>
      <c r="AK189" s="26"/>
      <c r="AL189" s="26"/>
      <c r="AM189" s="26"/>
      <c r="AN189" s="26"/>
      <c r="AO189" s="26"/>
      <c r="AP189" s="26"/>
      <c r="AQ189" s="26"/>
      <c r="AR189" s="26"/>
      <c r="AS189" s="26"/>
      <c r="AT189" s="26"/>
      <c r="AU189" s="26"/>
      <c r="AV189" s="26"/>
      <c r="AW189" s="26"/>
      <c r="AX189" s="26"/>
      <c r="AY189" s="26"/>
      <c r="AZ189" s="26"/>
      <c r="BA189" s="26"/>
      <c r="BB189" s="26"/>
      <c r="BC189" s="26"/>
      <c r="BD189" s="26"/>
      <c r="BE189" s="26"/>
      <c r="BF189" s="26"/>
      <c r="BG189" s="26"/>
      <c r="BH189" s="26"/>
      <c r="BI189" s="26"/>
      <c r="BJ189" s="26"/>
      <c r="BK189" s="26"/>
      <c r="BL189" s="26"/>
      <c r="BM189" s="26"/>
      <c r="BN189" s="26"/>
      <c r="BO189" s="26"/>
      <c r="BP189" s="26"/>
      <c r="BQ189" s="26"/>
      <c r="BR189" s="26"/>
      <c r="BS189" s="26"/>
      <c r="BT189" s="26"/>
      <c r="BU189" s="26"/>
      <c r="BV189" s="26"/>
      <c r="BW189" s="26"/>
      <c r="BX189" s="26"/>
      <c r="BY189" s="26"/>
      <c r="BZ189" s="26"/>
      <c r="CA189" s="26"/>
      <c r="CB189" s="26"/>
      <c r="CC189" s="26"/>
      <c r="CD189" s="26"/>
      <c r="CE189" s="26"/>
      <c r="CF189" s="26"/>
      <c r="CG189" s="26"/>
      <c r="CH189" s="26"/>
      <c r="CI189" s="26"/>
      <c r="CJ189" s="26"/>
    </row>
    <row r="190" spans="1:88" s="3" customFormat="1" ht="30" customHeight="1" x14ac:dyDescent="0.25">
      <c r="A190" s="10"/>
      <c r="B190" s="20"/>
      <c r="C190" s="481"/>
      <c r="D190" s="480"/>
      <c r="E190" s="11"/>
      <c r="F190" s="10"/>
      <c r="G190" s="11"/>
      <c r="K190" s="17"/>
      <c r="L190" s="17"/>
      <c r="M190" s="17"/>
      <c r="N190" s="17"/>
      <c r="O190" s="17"/>
      <c r="P190" s="17"/>
      <c r="Q190" s="17"/>
      <c r="R190" s="17"/>
      <c r="S190" s="17"/>
      <c r="T190" s="17"/>
      <c r="W190" s="119"/>
      <c r="X190" s="553"/>
      <c r="Y190" s="554"/>
      <c r="Z190" s="554"/>
      <c r="AA190" s="554"/>
      <c r="AB190" s="554"/>
      <c r="AC190" s="554"/>
      <c r="AD190" s="10"/>
      <c r="AE190" s="26"/>
      <c r="AF190" s="26"/>
      <c r="AG190" s="26"/>
      <c r="AH190" s="26"/>
      <c r="AI190" s="26"/>
      <c r="AJ190" s="26"/>
      <c r="AK190" s="26"/>
      <c r="AL190" s="26"/>
      <c r="AM190" s="26"/>
      <c r="AN190" s="26"/>
      <c r="AO190" s="26"/>
      <c r="AP190" s="26"/>
      <c r="AQ190" s="26"/>
      <c r="AR190" s="26"/>
      <c r="AS190" s="26"/>
      <c r="AT190" s="26"/>
      <c r="AU190" s="26"/>
      <c r="AV190" s="26"/>
      <c r="AW190" s="26"/>
      <c r="AX190" s="26"/>
      <c r="AY190" s="26"/>
      <c r="AZ190" s="26"/>
      <c r="BA190" s="26"/>
      <c r="BB190" s="26"/>
      <c r="BC190" s="26"/>
      <c r="BD190" s="26"/>
      <c r="BE190" s="26"/>
      <c r="BF190" s="26"/>
      <c r="BG190" s="26"/>
      <c r="BH190" s="26"/>
      <c r="BI190" s="26"/>
      <c r="BJ190" s="26"/>
      <c r="BK190" s="26"/>
      <c r="BL190" s="26"/>
      <c r="BM190" s="26"/>
      <c r="BN190" s="26"/>
      <c r="BO190" s="26"/>
      <c r="BP190" s="26"/>
      <c r="BQ190" s="26"/>
      <c r="BR190" s="26"/>
      <c r="BS190" s="26"/>
      <c r="BT190" s="26"/>
      <c r="BU190" s="26"/>
      <c r="BV190" s="26"/>
      <c r="BW190" s="26"/>
      <c r="BX190" s="26"/>
      <c r="BY190" s="26"/>
      <c r="BZ190" s="26"/>
      <c r="CA190" s="26"/>
      <c r="CB190" s="26"/>
      <c r="CC190" s="26"/>
      <c r="CD190" s="26"/>
      <c r="CE190" s="26"/>
      <c r="CF190" s="26"/>
      <c r="CG190" s="26"/>
      <c r="CH190" s="26"/>
      <c r="CI190" s="26"/>
      <c r="CJ190" s="26"/>
    </row>
    <row r="191" spans="1:88" s="3" customFormat="1" ht="30" customHeight="1" x14ac:dyDescent="0.25">
      <c r="A191" s="13"/>
      <c r="B191" s="20"/>
      <c r="C191" s="481"/>
      <c r="D191" s="480"/>
      <c r="E191" s="11"/>
      <c r="F191" s="10"/>
      <c r="G191" s="11"/>
      <c r="K191" s="17"/>
      <c r="L191" s="17"/>
      <c r="M191" s="17"/>
      <c r="N191" s="17"/>
      <c r="O191" s="17"/>
      <c r="P191" s="17"/>
      <c r="Q191" s="17"/>
      <c r="R191" s="17"/>
      <c r="S191" s="17"/>
      <c r="T191" s="17"/>
      <c r="W191" s="119"/>
      <c r="X191" s="553"/>
      <c r="Y191" s="554"/>
      <c r="Z191" s="554"/>
      <c r="AA191" s="554"/>
      <c r="AB191" s="554"/>
      <c r="AC191" s="554"/>
      <c r="AD191" s="13"/>
      <c r="AE191" s="26"/>
      <c r="AF191" s="26"/>
      <c r="AG191" s="26"/>
      <c r="AH191" s="26"/>
      <c r="AI191" s="26"/>
      <c r="AJ191" s="26"/>
      <c r="AK191" s="26"/>
      <c r="AL191" s="26"/>
      <c r="AM191" s="26"/>
      <c r="AN191" s="26"/>
      <c r="AO191" s="26"/>
      <c r="AP191" s="26"/>
      <c r="AQ191" s="26"/>
      <c r="AR191" s="26"/>
      <c r="AS191" s="26"/>
      <c r="AT191" s="26"/>
      <c r="AU191" s="26"/>
      <c r="AV191" s="26"/>
      <c r="AW191" s="26"/>
      <c r="AX191" s="26"/>
      <c r="AY191" s="26"/>
      <c r="AZ191" s="26"/>
      <c r="BA191" s="26"/>
      <c r="BB191" s="26"/>
      <c r="BC191" s="26"/>
      <c r="BD191" s="26"/>
      <c r="BE191" s="26"/>
      <c r="BF191" s="26"/>
      <c r="BG191" s="26"/>
      <c r="BH191" s="26"/>
      <c r="BI191" s="26"/>
      <c r="BJ191" s="26"/>
      <c r="BK191" s="26"/>
      <c r="BL191" s="26"/>
      <c r="BM191" s="26"/>
      <c r="BN191" s="26"/>
      <c r="BO191" s="26"/>
      <c r="BP191" s="26"/>
      <c r="BQ191" s="26"/>
      <c r="BR191" s="26"/>
      <c r="BS191" s="26"/>
      <c r="BT191" s="26"/>
      <c r="BU191" s="26"/>
      <c r="BV191" s="26"/>
      <c r="BW191" s="26"/>
      <c r="BX191" s="26"/>
      <c r="BY191" s="26"/>
      <c r="BZ191" s="26"/>
      <c r="CA191" s="26"/>
      <c r="CB191" s="26"/>
      <c r="CC191" s="26"/>
      <c r="CD191" s="26"/>
      <c r="CE191" s="26"/>
      <c r="CF191" s="26"/>
      <c r="CG191" s="26"/>
      <c r="CH191" s="26"/>
      <c r="CI191" s="26"/>
      <c r="CJ191" s="26"/>
    </row>
    <row r="192" spans="1:88" s="3" customFormat="1" ht="30" customHeight="1" x14ac:dyDescent="0.25">
      <c r="A192" s="6"/>
      <c r="B192" s="20"/>
      <c r="C192" s="7"/>
      <c r="D192" s="481"/>
      <c r="E192" s="8"/>
      <c r="F192" s="7"/>
      <c r="G192" s="7"/>
      <c r="K192" s="17"/>
      <c r="L192" s="17"/>
      <c r="M192" s="17"/>
      <c r="N192" s="17"/>
      <c r="O192" s="17"/>
      <c r="P192" s="17"/>
      <c r="Q192" s="17"/>
      <c r="R192" s="17"/>
      <c r="S192" s="17"/>
      <c r="T192" s="17"/>
      <c r="W192" s="119"/>
      <c r="X192" s="553"/>
      <c r="Y192" s="554"/>
      <c r="Z192" s="554"/>
      <c r="AA192" s="554"/>
      <c r="AB192" s="554"/>
      <c r="AC192" s="554"/>
      <c r="AD192" s="6"/>
      <c r="AE192" s="26"/>
      <c r="AF192" s="26"/>
      <c r="AG192" s="26"/>
      <c r="AH192" s="26"/>
      <c r="AI192" s="26"/>
      <c r="AJ192" s="26"/>
      <c r="AK192" s="26"/>
      <c r="AL192" s="26"/>
      <c r="AM192" s="26"/>
      <c r="AN192" s="26"/>
      <c r="AO192" s="26"/>
      <c r="AP192" s="26"/>
      <c r="AQ192" s="26"/>
      <c r="AR192" s="26"/>
      <c r="AS192" s="26"/>
      <c r="AT192" s="26"/>
      <c r="AU192" s="26"/>
      <c r="AV192" s="26"/>
      <c r="AW192" s="26"/>
      <c r="AX192" s="26"/>
      <c r="AY192" s="26"/>
      <c r="AZ192" s="26"/>
      <c r="BA192" s="26"/>
      <c r="BB192" s="26"/>
      <c r="BC192" s="26"/>
      <c r="BD192" s="26"/>
      <c r="BE192" s="26"/>
      <c r="BF192" s="26"/>
      <c r="BG192" s="26"/>
      <c r="BH192" s="26"/>
      <c r="BI192" s="26"/>
      <c r="BJ192" s="26"/>
      <c r="BK192" s="26"/>
      <c r="BL192" s="26"/>
      <c r="BM192" s="26"/>
      <c r="BN192" s="26"/>
      <c r="BO192" s="26"/>
      <c r="BP192" s="26"/>
      <c r="BQ192" s="26"/>
      <c r="BR192" s="26"/>
      <c r="BS192" s="26"/>
      <c r="BT192" s="26"/>
      <c r="BU192" s="26"/>
      <c r="BV192" s="26"/>
      <c r="BW192" s="26"/>
      <c r="BX192" s="26"/>
      <c r="BY192" s="26"/>
      <c r="BZ192" s="26"/>
      <c r="CA192" s="26"/>
      <c r="CB192" s="26"/>
      <c r="CC192" s="26"/>
      <c r="CD192" s="26"/>
      <c r="CE192" s="26"/>
      <c r="CF192" s="26"/>
      <c r="CG192" s="26"/>
      <c r="CH192" s="26"/>
      <c r="CI192" s="26"/>
      <c r="CJ192" s="26"/>
    </row>
    <row r="193" spans="1:88" s="3" customFormat="1" ht="30" customHeight="1" x14ac:dyDescent="0.25">
      <c r="A193" s="10"/>
      <c r="B193" s="22"/>
      <c r="C193" s="7"/>
      <c r="D193" s="6"/>
      <c r="E193" s="6"/>
      <c r="F193" s="15"/>
      <c r="G193" s="6"/>
      <c r="K193" s="17"/>
      <c r="L193" s="17"/>
      <c r="M193" s="17"/>
      <c r="N193" s="17"/>
      <c r="O193" s="17"/>
      <c r="P193" s="17"/>
      <c r="Q193" s="17"/>
      <c r="R193" s="17"/>
      <c r="S193" s="17"/>
      <c r="T193" s="17"/>
      <c r="W193" s="119"/>
      <c r="X193" s="553"/>
      <c r="Y193" s="554"/>
      <c r="Z193" s="554"/>
      <c r="AA193" s="554"/>
      <c r="AB193" s="554"/>
      <c r="AC193" s="554"/>
      <c r="AD193" s="10"/>
      <c r="AE193" s="26"/>
      <c r="AF193" s="26"/>
      <c r="AG193" s="26"/>
      <c r="AH193" s="26"/>
      <c r="AI193" s="26"/>
      <c r="AJ193" s="26"/>
      <c r="AK193" s="26"/>
      <c r="AL193" s="26"/>
      <c r="AM193" s="26"/>
      <c r="AN193" s="26"/>
      <c r="AO193" s="26"/>
      <c r="AP193" s="26"/>
      <c r="AQ193" s="26"/>
      <c r="AR193" s="26"/>
      <c r="AS193" s="26"/>
      <c r="AT193" s="26"/>
      <c r="AU193" s="26"/>
      <c r="AV193" s="26"/>
      <c r="AW193" s="26"/>
      <c r="AX193" s="26"/>
      <c r="AY193" s="26"/>
      <c r="AZ193" s="26"/>
      <c r="BA193" s="26"/>
      <c r="BB193" s="26"/>
      <c r="BC193" s="26"/>
      <c r="BD193" s="26"/>
      <c r="BE193" s="26"/>
      <c r="BF193" s="26"/>
      <c r="BG193" s="26"/>
      <c r="BH193" s="26"/>
      <c r="BI193" s="26"/>
      <c r="BJ193" s="26"/>
      <c r="BK193" s="26"/>
      <c r="BL193" s="26"/>
      <c r="BM193" s="26"/>
      <c r="BN193" s="26"/>
      <c r="BO193" s="26"/>
      <c r="BP193" s="26"/>
      <c r="BQ193" s="26"/>
      <c r="BR193" s="26"/>
      <c r="BS193" s="26"/>
      <c r="BT193" s="26"/>
      <c r="BU193" s="26"/>
      <c r="BV193" s="26"/>
      <c r="BW193" s="26"/>
      <c r="BX193" s="26"/>
      <c r="BY193" s="26"/>
      <c r="BZ193" s="26"/>
      <c r="CA193" s="26"/>
      <c r="CB193" s="26"/>
      <c r="CC193" s="26"/>
      <c r="CD193" s="26"/>
      <c r="CE193" s="26"/>
      <c r="CF193" s="26"/>
      <c r="CG193" s="26"/>
      <c r="CH193" s="26"/>
      <c r="CI193" s="26"/>
      <c r="CJ193" s="26"/>
    </row>
    <row r="194" spans="1:88" s="3" customFormat="1" ht="30" customHeight="1" x14ac:dyDescent="0.25">
      <c r="A194" s="10"/>
      <c r="B194" s="20"/>
      <c r="C194" s="16"/>
      <c r="D194" s="480"/>
      <c r="E194" s="11"/>
      <c r="F194" s="10"/>
      <c r="G194" s="11"/>
      <c r="K194" s="17"/>
      <c r="L194" s="17"/>
      <c r="M194" s="17"/>
      <c r="N194" s="17"/>
      <c r="O194" s="17"/>
      <c r="P194" s="17"/>
      <c r="Q194" s="17"/>
      <c r="R194" s="17"/>
      <c r="S194" s="17"/>
      <c r="T194" s="17"/>
      <c r="W194" s="119"/>
      <c r="X194" s="553"/>
      <c r="Y194" s="554"/>
      <c r="Z194" s="554"/>
      <c r="AA194" s="554"/>
      <c r="AB194" s="554"/>
      <c r="AC194" s="554"/>
      <c r="AD194" s="10"/>
      <c r="AE194" s="26"/>
      <c r="AF194" s="26"/>
      <c r="AG194" s="26"/>
      <c r="AH194" s="26"/>
      <c r="AI194" s="26"/>
      <c r="AJ194" s="26"/>
      <c r="AK194" s="26"/>
      <c r="AL194" s="26"/>
      <c r="AM194" s="26"/>
      <c r="AN194" s="26"/>
      <c r="AO194" s="26"/>
      <c r="AP194" s="26"/>
      <c r="AQ194" s="26"/>
      <c r="AR194" s="26"/>
      <c r="AS194" s="26"/>
      <c r="AT194" s="26"/>
      <c r="AU194" s="26"/>
      <c r="AV194" s="26"/>
      <c r="AW194" s="26"/>
      <c r="AX194" s="26"/>
      <c r="AY194" s="26"/>
      <c r="AZ194" s="26"/>
      <c r="BA194" s="26"/>
      <c r="BB194" s="26"/>
      <c r="BC194" s="26"/>
      <c r="BD194" s="26"/>
      <c r="BE194" s="26"/>
      <c r="BF194" s="26"/>
      <c r="BG194" s="26"/>
      <c r="BH194" s="26"/>
      <c r="BI194" s="26"/>
      <c r="BJ194" s="26"/>
      <c r="BK194" s="26"/>
      <c r="BL194" s="26"/>
      <c r="BM194" s="26"/>
      <c r="BN194" s="26"/>
      <c r="BO194" s="26"/>
      <c r="BP194" s="26"/>
      <c r="BQ194" s="26"/>
      <c r="BR194" s="26"/>
      <c r="BS194" s="26"/>
      <c r="BT194" s="26"/>
      <c r="BU194" s="26"/>
      <c r="BV194" s="26"/>
      <c r="BW194" s="26"/>
      <c r="BX194" s="26"/>
      <c r="BY194" s="26"/>
      <c r="BZ194" s="26"/>
      <c r="CA194" s="26"/>
      <c r="CB194" s="26"/>
      <c r="CC194" s="26"/>
      <c r="CD194" s="26"/>
      <c r="CE194" s="26"/>
      <c r="CF194" s="26"/>
      <c r="CG194" s="26"/>
      <c r="CH194" s="26"/>
      <c r="CI194" s="26"/>
      <c r="CJ194" s="26"/>
    </row>
    <row r="195" spans="1:88" s="3" customFormat="1" ht="30" customHeight="1" x14ac:dyDescent="0.25">
      <c r="A195" s="10"/>
      <c r="B195" s="20"/>
      <c r="C195" s="16"/>
      <c r="D195" s="480"/>
      <c r="E195" s="11"/>
      <c r="F195" s="10"/>
      <c r="G195" s="11"/>
      <c r="K195" s="17"/>
      <c r="L195" s="17"/>
      <c r="M195" s="17"/>
      <c r="N195" s="17"/>
      <c r="O195" s="17"/>
      <c r="P195" s="17"/>
      <c r="Q195" s="17"/>
      <c r="R195" s="17"/>
      <c r="S195" s="17"/>
      <c r="T195" s="17"/>
      <c r="W195" s="119"/>
      <c r="X195" s="553"/>
      <c r="Y195" s="554"/>
      <c r="Z195" s="554"/>
      <c r="AA195" s="554"/>
      <c r="AB195" s="554"/>
      <c r="AC195" s="554"/>
      <c r="AD195" s="10"/>
      <c r="AE195" s="26"/>
      <c r="AF195" s="26"/>
      <c r="AG195" s="26"/>
      <c r="AH195" s="26"/>
      <c r="AI195" s="26"/>
      <c r="AJ195" s="26"/>
      <c r="AK195" s="26"/>
      <c r="AL195" s="26"/>
      <c r="AM195" s="26"/>
      <c r="AN195" s="26"/>
      <c r="AO195" s="26"/>
      <c r="AP195" s="26"/>
      <c r="AQ195" s="26"/>
      <c r="AR195" s="26"/>
      <c r="AS195" s="26"/>
      <c r="AT195" s="26"/>
      <c r="AU195" s="26"/>
      <c r="AV195" s="26"/>
      <c r="AW195" s="26"/>
      <c r="AX195" s="26"/>
      <c r="AY195" s="26"/>
      <c r="AZ195" s="26"/>
      <c r="BA195" s="26"/>
      <c r="BB195" s="26"/>
      <c r="BC195" s="26"/>
      <c r="BD195" s="26"/>
      <c r="BE195" s="26"/>
      <c r="BF195" s="26"/>
      <c r="BG195" s="26"/>
      <c r="BH195" s="26"/>
      <c r="BI195" s="26"/>
      <c r="BJ195" s="26"/>
      <c r="BK195" s="26"/>
      <c r="BL195" s="26"/>
      <c r="BM195" s="26"/>
      <c r="BN195" s="26"/>
      <c r="BO195" s="26"/>
      <c r="BP195" s="26"/>
      <c r="BQ195" s="26"/>
      <c r="BR195" s="26"/>
      <c r="BS195" s="26"/>
      <c r="BT195" s="26"/>
      <c r="BU195" s="26"/>
      <c r="BV195" s="26"/>
      <c r="BW195" s="26"/>
      <c r="BX195" s="26"/>
      <c r="BY195" s="26"/>
      <c r="BZ195" s="26"/>
      <c r="CA195" s="26"/>
      <c r="CB195" s="26"/>
      <c r="CC195" s="26"/>
      <c r="CD195" s="26"/>
      <c r="CE195" s="26"/>
      <c r="CF195" s="26"/>
      <c r="CG195" s="26"/>
      <c r="CH195" s="26"/>
      <c r="CI195" s="26"/>
      <c r="CJ195" s="26"/>
    </row>
    <row r="196" spans="1:88" s="3" customFormat="1" ht="30" customHeight="1" x14ac:dyDescent="0.25">
      <c r="A196" s="13"/>
      <c r="B196" s="20"/>
      <c r="C196" s="16"/>
      <c r="D196" s="480"/>
      <c r="E196" s="11"/>
      <c r="F196" s="10"/>
      <c r="G196" s="11"/>
      <c r="K196" s="17"/>
      <c r="L196" s="17"/>
      <c r="M196" s="17"/>
      <c r="N196" s="17"/>
      <c r="O196" s="17"/>
      <c r="P196" s="17"/>
      <c r="Q196" s="17"/>
      <c r="R196" s="17"/>
      <c r="S196" s="17"/>
      <c r="T196" s="17"/>
      <c r="W196" s="119"/>
      <c r="X196" s="553"/>
      <c r="Y196" s="554"/>
      <c r="Z196" s="554"/>
      <c r="AA196" s="554"/>
      <c r="AB196" s="554"/>
      <c r="AC196" s="554"/>
      <c r="AD196" s="13"/>
      <c r="AE196" s="26"/>
      <c r="AF196" s="26"/>
      <c r="AG196" s="26"/>
      <c r="AH196" s="26"/>
      <c r="AI196" s="26"/>
      <c r="AJ196" s="26"/>
      <c r="AK196" s="26"/>
      <c r="AL196" s="26"/>
      <c r="AM196" s="26"/>
      <c r="AN196" s="26"/>
      <c r="AO196" s="26"/>
      <c r="AP196" s="26"/>
      <c r="AQ196" s="26"/>
      <c r="AR196" s="26"/>
      <c r="AS196" s="26"/>
      <c r="AT196" s="26"/>
      <c r="AU196" s="26"/>
      <c r="AV196" s="26"/>
      <c r="AW196" s="26"/>
      <c r="AX196" s="26"/>
      <c r="AY196" s="26"/>
      <c r="AZ196" s="26"/>
      <c r="BA196" s="26"/>
      <c r="BB196" s="26"/>
      <c r="BC196" s="26"/>
      <c r="BD196" s="26"/>
      <c r="BE196" s="26"/>
      <c r="BF196" s="26"/>
      <c r="BG196" s="26"/>
      <c r="BH196" s="26"/>
      <c r="BI196" s="26"/>
      <c r="BJ196" s="26"/>
      <c r="BK196" s="26"/>
      <c r="BL196" s="26"/>
      <c r="BM196" s="26"/>
      <c r="BN196" s="26"/>
      <c r="BO196" s="26"/>
      <c r="BP196" s="26"/>
      <c r="BQ196" s="26"/>
      <c r="BR196" s="26"/>
      <c r="BS196" s="26"/>
      <c r="BT196" s="26"/>
      <c r="BU196" s="26"/>
      <c r="BV196" s="26"/>
      <c r="BW196" s="26"/>
      <c r="BX196" s="26"/>
      <c r="BY196" s="26"/>
      <c r="BZ196" s="26"/>
      <c r="CA196" s="26"/>
      <c r="CB196" s="26"/>
      <c r="CC196" s="26"/>
      <c r="CD196" s="26"/>
      <c r="CE196" s="26"/>
      <c r="CF196" s="26"/>
      <c r="CG196" s="26"/>
      <c r="CH196" s="26"/>
      <c r="CI196" s="26"/>
      <c r="CJ196" s="26"/>
    </row>
    <row r="197" spans="1:88" s="3" customFormat="1" ht="30" customHeight="1" x14ac:dyDescent="0.25">
      <c r="A197" s="6"/>
      <c r="B197" s="20"/>
      <c r="C197" s="16"/>
      <c r="D197" s="481"/>
      <c r="E197" s="8"/>
      <c r="F197" s="7"/>
      <c r="G197" s="7"/>
      <c r="K197" s="17"/>
      <c r="L197" s="17"/>
      <c r="M197" s="17"/>
      <c r="N197" s="17"/>
      <c r="O197" s="17"/>
      <c r="P197" s="17"/>
      <c r="Q197" s="17"/>
      <c r="R197" s="17"/>
      <c r="S197" s="17"/>
      <c r="T197" s="17"/>
      <c r="W197" s="119"/>
      <c r="X197" s="553"/>
      <c r="Y197" s="554"/>
      <c r="Z197" s="554"/>
      <c r="AA197" s="554"/>
      <c r="AB197" s="554"/>
      <c r="AC197" s="554"/>
      <c r="AD197" s="6"/>
      <c r="AE197" s="26"/>
      <c r="AF197" s="26"/>
      <c r="AG197" s="26"/>
      <c r="AH197" s="26"/>
      <c r="AI197" s="26"/>
      <c r="AJ197" s="26"/>
      <c r="AK197" s="26"/>
      <c r="AL197" s="26"/>
      <c r="AM197" s="26"/>
      <c r="AN197" s="26"/>
      <c r="AO197" s="26"/>
      <c r="AP197" s="26"/>
      <c r="AQ197" s="26"/>
      <c r="AR197" s="26"/>
      <c r="AS197" s="26"/>
      <c r="AT197" s="26"/>
      <c r="AU197" s="26"/>
      <c r="AV197" s="26"/>
      <c r="AW197" s="26"/>
      <c r="AX197" s="26"/>
      <c r="AY197" s="26"/>
      <c r="AZ197" s="26"/>
      <c r="BA197" s="26"/>
      <c r="BB197" s="26"/>
      <c r="BC197" s="26"/>
      <c r="BD197" s="26"/>
      <c r="BE197" s="26"/>
      <c r="BF197" s="26"/>
      <c r="BG197" s="26"/>
      <c r="BH197" s="26"/>
      <c r="BI197" s="26"/>
      <c r="BJ197" s="26"/>
      <c r="BK197" s="26"/>
      <c r="BL197" s="26"/>
      <c r="BM197" s="26"/>
      <c r="BN197" s="26"/>
      <c r="BO197" s="26"/>
      <c r="BP197" s="26"/>
      <c r="BQ197" s="26"/>
      <c r="BR197" s="26"/>
      <c r="BS197" s="26"/>
      <c r="BT197" s="26"/>
      <c r="BU197" s="26"/>
      <c r="BV197" s="26"/>
      <c r="BW197" s="26"/>
      <c r="BX197" s="26"/>
      <c r="BY197" s="26"/>
      <c r="BZ197" s="26"/>
      <c r="CA197" s="26"/>
      <c r="CB197" s="26"/>
      <c r="CC197" s="26"/>
      <c r="CD197" s="26"/>
      <c r="CE197" s="26"/>
      <c r="CF197" s="26"/>
      <c r="CG197" s="26"/>
      <c r="CH197" s="26"/>
      <c r="CI197" s="26"/>
      <c r="CJ197" s="26"/>
    </row>
    <row r="198" spans="1:88" s="3" customFormat="1" ht="30" customHeight="1" x14ac:dyDescent="0.25">
      <c r="A198" s="10"/>
      <c r="B198" s="21"/>
      <c r="C198" s="7"/>
      <c r="D198" s="6"/>
      <c r="E198" s="6"/>
      <c r="F198" s="15"/>
      <c r="G198" s="6"/>
      <c r="K198" s="17"/>
      <c r="L198" s="17"/>
      <c r="M198" s="17"/>
      <c r="N198" s="17"/>
      <c r="O198" s="17"/>
      <c r="P198" s="17"/>
      <c r="Q198" s="17"/>
      <c r="R198" s="17"/>
      <c r="S198" s="17"/>
      <c r="T198" s="17"/>
      <c r="W198" s="119"/>
      <c r="X198" s="553"/>
      <c r="Y198" s="554"/>
      <c r="Z198" s="554"/>
      <c r="AA198" s="554"/>
      <c r="AB198" s="554"/>
      <c r="AC198" s="554"/>
      <c r="AD198" s="10"/>
      <c r="AE198" s="26"/>
      <c r="AF198" s="26"/>
      <c r="AG198" s="26"/>
      <c r="AH198" s="26"/>
      <c r="AI198" s="26"/>
      <c r="AJ198" s="26"/>
      <c r="AK198" s="26"/>
      <c r="AL198" s="26"/>
      <c r="AM198" s="26"/>
      <c r="AN198" s="26"/>
      <c r="AO198" s="26"/>
      <c r="AP198" s="26"/>
      <c r="AQ198" s="26"/>
      <c r="AR198" s="26"/>
      <c r="AS198" s="26"/>
      <c r="AT198" s="26"/>
      <c r="AU198" s="26"/>
      <c r="AV198" s="26"/>
      <c r="AW198" s="26"/>
      <c r="AX198" s="26"/>
      <c r="AY198" s="26"/>
      <c r="AZ198" s="26"/>
      <c r="BA198" s="26"/>
      <c r="BB198" s="26"/>
      <c r="BC198" s="26"/>
      <c r="BD198" s="26"/>
      <c r="BE198" s="26"/>
      <c r="BF198" s="26"/>
      <c r="BG198" s="26"/>
      <c r="BH198" s="26"/>
      <c r="BI198" s="26"/>
      <c r="BJ198" s="26"/>
      <c r="BK198" s="26"/>
      <c r="BL198" s="26"/>
      <c r="BM198" s="26"/>
      <c r="BN198" s="26"/>
      <c r="BO198" s="26"/>
      <c r="BP198" s="26"/>
      <c r="BQ198" s="26"/>
      <c r="BR198" s="26"/>
      <c r="BS198" s="26"/>
      <c r="BT198" s="26"/>
      <c r="BU198" s="26"/>
      <c r="BV198" s="26"/>
      <c r="BW198" s="26"/>
      <c r="BX198" s="26"/>
      <c r="BY198" s="26"/>
      <c r="BZ198" s="26"/>
      <c r="CA198" s="26"/>
      <c r="CB198" s="26"/>
      <c r="CC198" s="26"/>
      <c r="CD198" s="26"/>
      <c r="CE198" s="26"/>
      <c r="CF198" s="26"/>
      <c r="CG198" s="26"/>
      <c r="CH198" s="26"/>
      <c r="CI198" s="26"/>
      <c r="CJ198" s="26"/>
    </row>
    <row r="199" spans="1:88" s="3" customFormat="1" ht="30" customHeight="1" x14ac:dyDescent="0.25">
      <c r="A199" s="10"/>
      <c r="B199" s="23"/>
      <c r="C199" s="16"/>
      <c r="D199" s="480"/>
      <c r="E199" s="11"/>
      <c r="F199" s="10"/>
      <c r="G199" s="11"/>
      <c r="K199" s="17"/>
      <c r="L199" s="17"/>
      <c r="M199" s="17"/>
      <c r="N199" s="17"/>
      <c r="O199" s="17"/>
      <c r="P199" s="17"/>
      <c r="Q199" s="17"/>
      <c r="R199" s="17"/>
      <c r="S199" s="17"/>
      <c r="T199" s="17"/>
      <c r="W199" s="119"/>
      <c r="X199" s="553"/>
      <c r="Y199" s="554"/>
      <c r="Z199" s="554"/>
      <c r="AA199" s="554"/>
      <c r="AB199" s="554"/>
      <c r="AC199" s="554"/>
      <c r="AD199" s="10"/>
      <c r="AE199" s="26"/>
      <c r="AF199" s="26"/>
      <c r="AG199" s="26"/>
      <c r="AH199" s="26"/>
      <c r="AI199" s="26"/>
      <c r="AJ199" s="26"/>
      <c r="AK199" s="26"/>
      <c r="AL199" s="26"/>
      <c r="AM199" s="26"/>
      <c r="AN199" s="26"/>
      <c r="AO199" s="26"/>
      <c r="AP199" s="26"/>
      <c r="AQ199" s="26"/>
      <c r="AR199" s="26"/>
      <c r="AS199" s="26"/>
      <c r="AT199" s="26"/>
      <c r="AU199" s="26"/>
      <c r="AV199" s="26"/>
      <c r="AW199" s="26"/>
      <c r="AX199" s="26"/>
      <c r="AY199" s="26"/>
      <c r="AZ199" s="26"/>
      <c r="BA199" s="26"/>
      <c r="BB199" s="26"/>
      <c r="BC199" s="26"/>
      <c r="BD199" s="26"/>
      <c r="BE199" s="26"/>
      <c r="BF199" s="26"/>
      <c r="BG199" s="26"/>
      <c r="BH199" s="26"/>
      <c r="BI199" s="26"/>
      <c r="BJ199" s="26"/>
      <c r="BK199" s="26"/>
      <c r="BL199" s="26"/>
      <c r="BM199" s="26"/>
      <c r="BN199" s="26"/>
      <c r="BO199" s="26"/>
      <c r="BP199" s="26"/>
      <c r="BQ199" s="26"/>
      <c r="BR199" s="26"/>
      <c r="BS199" s="26"/>
      <c r="BT199" s="26"/>
      <c r="BU199" s="26"/>
      <c r="BV199" s="26"/>
      <c r="BW199" s="26"/>
      <c r="BX199" s="26"/>
      <c r="BY199" s="26"/>
      <c r="BZ199" s="26"/>
      <c r="CA199" s="26"/>
      <c r="CB199" s="26"/>
      <c r="CC199" s="26"/>
      <c r="CD199" s="26"/>
      <c r="CE199" s="26"/>
      <c r="CF199" s="26"/>
      <c r="CG199" s="26"/>
      <c r="CH199" s="26"/>
      <c r="CI199" s="26"/>
      <c r="CJ199" s="26"/>
    </row>
    <row r="200" spans="1:88" s="3" customFormat="1" ht="30" customHeight="1" x14ac:dyDescent="0.25">
      <c r="A200" s="10"/>
      <c r="B200" s="20"/>
      <c r="C200" s="16"/>
      <c r="D200" s="480"/>
      <c r="E200" s="11"/>
      <c r="F200" s="10"/>
      <c r="G200" s="11"/>
      <c r="K200" s="17"/>
      <c r="L200" s="17"/>
      <c r="M200" s="17"/>
      <c r="N200" s="17"/>
      <c r="O200" s="17"/>
      <c r="P200" s="17"/>
      <c r="Q200" s="17"/>
      <c r="R200" s="17"/>
      <c r="S200" s="17"/>
      <c r="T200" s="17"/>
      <c r="W200" s="119"/>
      <c r="X200" s="553"/>
      <c r="Y200" s="554"/>
      <c r="Z200" s="554"/>
      <c r="AA200" s="554"/>
      <c r="AB200" s="554"/>
      <c r="AC200" s="554"/>
      <c r="AD200" s="10"/>
      <c r="AE200" s="26"/>
      <c r="AF200" s="26"/>
      <c r="AG200" s="26"/>
      <c r="AH200" s="26"/>
      <c r="AI200" s="26"/>
      <c r="AJ200" s="26"/>
      <c r="AK200" s="26"/>
      <c r="AL200" s="26"/>
      <c r="AM200" s="26"/>
      <c r="AN200" s="26"/>
      <c r="AO200" s="26"/>
      <c r="AP200" s="26"/>
      <c r="AQ200" s="26"/>
      <c r="AR200" s="26"/>
      <c r="AS200" s="26"/>
      <c r="AT200" s="26"/>
      <c r="AU200" s="26"/>
      <c r="AV200" s="26"/>
      <c r="AW200" s="26"/>
      <c r="AX200" s="26"/>
      <c r="AY200" s="26"/>
      <c r="AZ200" s="26"/>
      <c r="BA200" s="26"/>
      <c r="BB200" s="26"/>
      <c r="BC200" s="26"/>
      <c r="BD200" s="26"/>
      <c r="BE200" s="26"/>
      <c r="BF200" s="26"/>
      <c r="BG200" s="26"/>
      <c r="BH200" s="26"/>
      <c r="BI200" s="26"/>
      <c r="BJ200" s="26"/>
      <c r="BK200" s="26"/>
      <c r="BL200" s="26"/>
      <c r="BM200" s="26"/>
      <c r="BN200" s="26"/>
      <c r="BO200" s="26"/>
      <c r="BP200" s="26"/>
      <c r="BQ200" s="26"/>
      <c r="BR200" s="26"/>
      <c r="BS200" s="26"/>
      <c r="BT200" s="26"/>
      <c r="BU200" s="26"/>
      <c r="BV200" s="26"/>
      <c r="BW200" s="26"/>
      <c r="BX200" s="26"/>
      <c r="BY200" s="26"/>
      <c r="BZ200" s="26"/>
      <c r="CA200" s="26"/>
      <c r="CB200" s="26"/>
      <c r="CC200" s="26"/>
      <c r="CD200" s="26"/>
      <c r="CE200" s="26"/>
      <c r="CF200" s="26"/>
      <c r="CG200" s="26"/>
      <c r="CH200" s="26"/>
      <c r="CI200" s="26"/>
      <c r="CJ200" s="26"/>
    </row>
    <row r="201" spans="1:88" s="3" customFormat="1" ht="30" customHeight="1" x14ac:dyDescent="0.25">
      <c r="A201" s="13"/>
      <c r="B201" s="20"/>
      <c r="C201" s="16"/>
      <c r="D201" s="480"/>
      <c r="E201" s="11"/>
      <c r="F201" s="10"/>
      <c r="G201" s="11"/>
      <c r="K201" s="17"/>
      <c r="L201" s="17"/>
      <c r="M201" s="17"/>
      <c r="N201" s="17"/>
      <c r="O201" s="17"/>
      <c r="P201" s="17"/>
      <c r="Q201" s="17"/>
      <c r="R201" s="17"/>
      <c r="S201" s="17"/>
      <c r="T201" s="17"/>
      <c r="W201" s="119"/>
      <c r="X201" s="553"/>
      <c r="Y201" s="554"/>
      <c r="Z201" s="554"/>
      <c r="AA201" s="554"/>
      <c r="AB201" s="554"/>
      <c r="AC201" s="554"/>
      <c r="AD201" s="13"/>
      <c r="AE201" s="26"/>
      <c r="AF201" s="26"/>
      <c r="AG201" s="26"/>
      <c r="AH201" s="26"/>
      <c r="AI201" s="26"/>
      <c r="AJ201" s="26"/>
      <c r="AK201" s="26"/>
      <c r="AL201" s="26"/>
      <c r="AM201" s="26"/>
      <c r="AN201" s="26"/>
      <c r="AO201" s="26"/>
      <c r="AP201" s="26"/>
      <c r="AQ201" s="26"/>
      <c r="AR201" s="26"/>
      <c r="AS201" s="26"/>
      <c r="AT201" s="26"/>
      <c r="AU201" s="26"/>
      <c r="AV201" s="26"/>
      <c r="AW201" s="26"/>
      <c r="AX201" s="26"/>
      <c r="AY201" s="26"/>
      <c r="AZ201" s="26"/>
      <c r="BA201" s="26"/>
      <c r="BB201" s="26"/>
      <c r="BC201" s="26"/>
      <c r="BD201" s="26"/>
      <c r="BE201" s="26"/>
      <c r="BF201" s="26"/>
      <c r="BG201" s="26"/>
      <c r="BH201" s="26"/>
      <c r="BI201" s="26"/>
      <c r="BJ201" s="26"/>
      <c r="BK201" s="26"/>
      <c r="BL201" s="26"/>
      <c r="BM201" s="26"/>
      <c r="BN201" s="26"/>
      <c r="BO201" s="26"/>
      <c r="BP201" s="26"/>
      <c r="BQ201" s="26"/>
      <c r="BR201" s="26"/>
      <c r="BS201" s="26"/>
      <c r="BT201" s="26"/>
      <c r="BU201" s="26"/>
      <c r="BV201" s="26"/>
      <c r="BW201" s="26"/>
      <c r="BX201" s="26"/>
      <c r="BY201" s="26"/>
      <c r="BZ201" s="26"/>
      <c r="CA201" s="26"/>
      <c r="CB201" s="26"/>
      <c r="CC201" s="26"/>
      <c r="CD201" s="26"/>
      <c r="CE201" s="26"/>
      <c r="CF201" s="26"/>
      <c r="CG201" s="26"/>
      <c r="CH201" s="26"/>
      <c r="CI201" s="26"/>
      <c r="CJ201" s="26"/>
    </row>
    <row r="202" spans="1:88" s="3" customFormat="1" ht="30" customHeight="1" x14ac:dyDescent="0.25">
      <c r="A202" s="6"/>
      <c r="B202" s="20"/>
      <c r="C202" s="16"/>
      <c r="D202" s="480"/>
      <c r="E202" s="8"/>
      <c r="F202" s="7"/>
      <c r="G202" s="7"/>
      <c r="K202" s="17"/>
      <c r="L202" s="17"/>
      <c r="M202" s="17"/>
      <c r="N202" s="17"/>
      <c r="O202" s="17"/>
      <c r="P202" s="17"/>
      <c r="Q202" s="17"/>
      <c r="R202" s="17"/>
      <c r="S202" s="17"/>
      <c r="T202" s="17"/>
      <c r="W202" s="119"/>
      <c r="X202" s="553"/>
      <c r="Y202" s="554"/>
      <c r="Z202" s="554"/>
      <c r="AA202" s="554"/>
      <c r="AB202" s="554"/>
      <c r="AC202" s="554"/>
      <c r="AD202" s="6"/>
      <c r="AE202" s="26"/>
      <c r="AF202" s="26"/>
      <c r="AG202" s="26"/>
      <c r="AH202" s="26"/>
      <c r="AI202" s="26"/>
      <c r="AJ202" s="26"/>
      <c r="AK202" s="26"/>
      <c r="AL202" s="26"/>
      <c r="AM202" s="26"/>
      <c r="AN202" s="26"/>
      <c r="AO202" s="26"/>
      <c r="AP202" s="26"/>
      <c r="AQ202" s="26"/>
      <c r="AR202" s="26"/>
      <c r="AS202" s="26"/>
      <c r="AT202" s="26"/>
      <c r="AU202" s="26"/>
      <c r="AV202" s="26"/>
      <c r="AW202" s="26"/>
      <c r="AX202" s="26"/>
      <c r="AY202" s="26"/>
      <c r="AZ202" s="26"/>
      <c r="BA202" s="26"/>
      <c r="BB202" s="26"/>
      <c r="BC202" s="26"/>
      <c r="BD202" s="26"/>
      <c r="BE202" s="26"/>
      <c r="BF202" s="26"/>
      <c r="BG202" s="26"/>
      <c r="BH202" s="26"/>
      <c r="BI202" s="26"/>
      <c r="BJ202" s="26"/>
      <c r="BK202" s="26"/>
      <c r="BL202" s="26"/>
      <c r="BM202" s="26"/>
      <c r="BN202" s="26"/>
      <c r="BO202" s="26"/>
      <c r="BP202" s="26"/>
      <c r="BQ202" s="26"/>
      <c r="BR202" s="26"/>
      <c r="BS202" s="26"/>
      <c r="BT202" s="26"/>
      <c r="BU202" s="26"/>
      <c r="BV202" s="26"/>
      <c r="BW202" s="26"/>
      <c r="BX202" s="26"/>
      <c r="BY202" s="26"/>
      <c r="BZ202" s="26"/>
      <c r="CA202" s="26"/>
      <c r="CB202" s="26"/>
      <c r="CC202" s="26"/>
      <c r="CD202" s="26"/>
      <c r="CE202" s="26"/>
      <c r="CF202" s="26"/>
      <c r="CG202" s="26"/>
      <c r="CH202" s="26"/>
      <c r="CI202" s="26"/>
      <c r="CJ202" s="26"/>
    </row>
    <row r="203" spans="1:88" s="3" customFormat="1" ht="30" customHeight="1" x14ac:dyDescent="0.25">
      <c r="A203" s="10"/>
      <c r="B203" s="21"/>
      <c r="C203" s="7"/>
      <c r="D203" s="6"/>
      <c r="E203" s="6"/>
      <c r="F203" s="15"/>
      <c r="G203" s="6"/>
      <c r="K203" s="17"/>
      <c r="L203" s="17"/>
      <c r="M203" s="17"/>
      <c r="N203" s="17"/>
      <c r="O203" s="17"/>
      <c r="P203" s="17"/>
      <c r="Q203" s="17"/>
      <c r="R203" s="17"/>
      <c r="S203" s="17"/>
      <c r="T203" s="17"/>
      <c r="W203" s="119"/>
      <c r="X203" s="553"/>
      <c r="Y203" s="554"/>
      <c r="Z203" s="554"/>
      <c r="AA203" s="554"/>
      <c r="AB203" s="554"/>
      <c r="AC203" s="554"/>
      <c r="AD203" s="10"/>
      <c r="AE203" s="26"/>
      <c r="AF203" s="26"/>
      <c r="AG203" s="26"/>
      <c r="AH203" s="26"/>
      <c r="AI203" s="26"/>
      <c r="AJ203" s="26"/>
      <c r="AK203" s="26"/>
      <c r="AL203" s="26"/>
      <c r="AM203" s="26"/>
      <c r="AN203" s="26"/>
      <c r="AO203" s="26"/>
      <c r="AP203" s="26"/>
      <c r="AQ203" s="26"/>
      <c r="AR203" s="26"/>
      <c r="AS203" s="26"/>
      <c r="AT203" s="26"/>
      <c r="AU203" s="26"/>
      <c r="AV203" s="26"/>
      <c r="AW203" s="26"/>
      <c r="AX203" s="26"/>
      <c r="AY203" s="26"/>
      <c r="AZ203" s="26"/>
      <c r="BA203" s="26"/>
      <c r="BB203" s="26"/>
      <c r="BC203" s="26"/>
      <c r="BD203" s="26"/>
      <c r="BE203" s="26"/>
      <c r="BF203" s="26"/>
      <c r="BG203" s="26"/>
      <c r="BH203" s="26"/>
      <c r="BI203" s="26"/>
      <c r="BJ203" s="26"/>
      <c r="BK203" s="26"/>
      <c r="BL203" s="26"/>
      <c r="BM203" s="26"/>
      <c r="BN203" s="26"/>
      <c r="BO203" s="26"/>
      <c r="BP203" s="26"/>
      <c r="BQ203" s="26"/>
      <c r="BR203" s="26"/>
      <c r="BS203" s="26"/>
      <c r="BT203" s="26"/>
      <c r="BU203" s="26"/>
      <c r="BV203" s="26"/>
      <c r="BW203" s="26"/>
      <c r="BX203" s="26"/>
      <c r="BY203" s="26"/>
      <c r="BZ203" s="26"/>
      <c r="CA203" s="26"/>
      <c r="CB203" s="26"/>
      <c r="CC203" s="26"/>
      <c r="CD203" s="26"/>
      <c r="CE203" s="26"/>
      <c r="CF203" s="26"/>
      <c r="CG203" s="26"/>
      <c r="CH203" s="26"/>
      <c r="CI203" s="26"/>
      <c r="CJ203" s="26"/>
    </row>
    <row r="204" spans="1:88" s="3" customFormat="1" ht="30" customHeight="1" x14ac:dyDescent="0.25">
      <c r="A204" s="10"/>
      <c r="B204" s="24"/>
      <c r="C204" s="703"/>
      <c r="D204" s="480"/>
      <c r="E204" s="11"/>
      <c r="F204" s="10"/>
      <c r="G204" s="11"/>
      <c r="K204" s="17"/>
      <c r="L204" s="17"/>
      <c r="M204" s="17"/>
      <c r="N204" s="17"/>
      <c r="O204" s="17"/>
      <c r="P204" s="17"/>
      <c r="Q204" s="17"/>
      <c r="R204" s="17"/>
      <c r="S204" s="17"/>
      <c r="T204" s="17"/>
      <c r="W204" s="119"/>
      <c r="X204" s="553"/>
      <c r="Y204" s="554"/>
      <c r="Z204" s="554"/>
      <c r="AA204" s="554"/>
      <c r="AB204" s="554"/>
      <c r="AC204" s="554"/>
      <c r="AD204" s="10"/>
      <c r="AE204" s="26"/>
      <c r="AF204" s="26"/>
      <c r="AG204" s="26"/>
      <c r="AH204" s="26"/>
      <c r="AI204" s="26"/>
      <c r="AJ204" s="26"/>
      <c r="AK204" s="26"/>
      <c r="AL204" s="26"/>
      <c r="AM204" s="26"/>
      <c r="AN204" s="26"/>
      <c r="AO204" s="26"/>
      <c r="AP204" s="26"/>
      <c r="AQ204" s="26"/>
      <c r="AR204" s="26"/>
      <c r="AS204" s="26"/>
      <c r="AT204" s="26"/>
      <c r="AU204" s="26"/>
      <c r="AV204" s="26"/>
      <c r="AW204" s="26"/>
      <c r="AX204" s="26"/>
      <c r="AY204" s="26"/>
      <c r="AZ204" s="26"/>
      <c r="BA204" s="26"/>
      <c r="BB204" s="26"/>
      <c r="BC204" s="26"/>
      <c r="BD204" s="26"/>
      <c r="BE204" s="26"/>
      <c r="BF204" s="26"/>
      <c r="BG204" s="26"/>
      <c r="BH204" s="26"/>
      <c r="BI204" s="26"/>
      <c r="BJ204" s="26"/>
      <c r="BK204" s="26"/>
      <c r="BL204" s="26"/>
      <c r="BM204" s="26"/>
      <c r="BN204" s="26"/>
      <c r="BO204" s="26"/>
      <c r="BP204" s="26"/>
      <c r="BQ204" s="26"/>
      <c r="BR204" s="26"/>
      <c r="BS204" s="26"/>
      <c r="BT204" s="26"/>
      <c r="BU204" s="26"/>
      <c r="BV204" s="26"/>
      <c r="BW204" s="26"/>
      <c r="BX204" s="26"/>
      <c r="BY204" s="26"/>
      <c r="BZ204" s="26"/>
      <c r="CA204" s="26"/>
      <c r="CB204" s="26"/>
      <c r="CC204" s="26"/>
      <c r="CD204" s="26"/>
      <c r="CE204" s="26"/>
      <c r="CF204" s="26"/>
      <c r="CG204" s="26"/>
      <c r="CH204" s="26"/>
      <c r="CI204" s="26"/>
      <c r="CJ204" s="26"/>
    </row>
    <row r="205" spans="1:88" s="3" customFormat="1" ht="30" customHeight="1" x14ac:dyDescent="0.25">
      <c r="A205" s="10"/>
      <c r="B205" s="24"/>
      <c r="C205" s="703"/>
      <c r="D205" s="481"/>
      <c r="E205" s="11"/>
      <c r="F205" s="10"/>
      <c r="G205" s="11"/>
      <c r="K205" s="17"/>
      <c r="L205" s="17"/>
      <c r="M205" s="17"/>
      <c r="N205" s="17"/>
      <c r="O205" s="17"/>
      <c r="P205" s="17"/>
      <c r="Q205" s="17"/>
      <c r="R205" s="17"/>
      <c r="S205" s="17"/>
      <c r="T205" s="17"/>
      <c r="W205" s="119"/>
      <c r="X205" s="553"/>
      <c r="Y205" s="554"/>
      <c r="Z205" s="554"/>
      <c r="AA205" s="554"/>
      <c r="AB205" s="554"/>
      <c r="AC205" s="554"/>
      <c r="AD205" s="10"/>
      <c r="AE205" s="26"/>
      <c r="AF205" s="26"/>
      <c r="AG205" s="26"/>
      <c r="AH205" s="26"/>
      <c r="AI205" s="26"/>
      <c r="AJ205" s="26"/>
      <c r="AK205" s="26"/>
      <c r="AL205" s="26"/>
      <c r="AM205" s="26"/>
      <c r="AN205" s="26"/>
      <c r="AO205" s="26"/>
      <c r="AP205" s="26"/>
      <c r="AQ205" s="26"/>
      <c r="AR205" s="26"/>
      <c r="AS205" s="26"/>
      <c r="AT205" s="26"/>
      <c r="AU205" s="26"/>
      <c r="AV205" s="26"/>
      <c r="AW205" s="26"/>
      <c r="AX205" s="26"/>
      <c r="AY205" s="26"/>
      <c r="AZ205" s="26"/>
      <c r="BA205" s="26"/>
      <c r="BB205" s="26"/>
      <c r="BC205" s="26"/>
      <c r="BD205" s="26"/>
      <c r="BE205" s="26"/>
      <c r="BF205" s="26"/>
      <c r="BG205" s="26"/>
      <c r="BH205" s="26"/>
      <c r="BI205" s="26"/>
      <c r="BJ205" s="26"/>
      <c r="BK205" s="26"/>
      <c r="BL205" s="26"/>
      <c r="BM205" s="26"/>
      <c r="BN205" s="26"/>
      <c r="BO205" s="26"/>
      <c r="BP205" s="26"/>
      <c r="BQ205" s="26"/>
      <c r="BR205" s="26"/>
      <c r="BS205" s="26"/>
      <c r="BT205" s="26"/>
      <c r="BU205" s="26"/>
      <c r="BV205" s="26"/>
      <c r="BW205" s="26"/>
      <c r="BX205" s="26"/>
      <c r="BY205" s="26"/>
      <c r="BZ205" s="26"/>
      <c r="CA205" s="26"/>
      <c r="CB205" s="26"/>
      <c r="CC205" s="26"/>
      <c r="CD205" s="26"/>
      <c r="CE205" s="26"/>
      <c r="CF205" s="26"/>
      <c r="CG205" s="26"/>
      <c r="CH205" s="26"/>
      <c r="CI205" s="26"/>
      <c r="CJ205" s="26"/>
    </row>
    <row r="206" spans="1:88" s="3" customFormat="1" ht="30" customHeight="1" x14ac:dyDescent="0.25">
      <c r="A206" s="10"/>
      <c r="B206" s="25"/>
      <c r="C206" s="703"/>
      <c r="D206" s="480"/>
      <c r="E206" s="11"/>
      <c r="F206" s="10"/>
      <c r="G206" s="11"/>
      <c r="K206" s="17"/>
      <c r="L206" s="17"/>
      <c r="M206" s="17"/>
      <c r="N206" s="17"/>
      <c r="O206" s="17"/>
      <c r="P206" s="17"/>
      <c r="Q206" s="17"/>
      <c r="R206" s="17"/>
      <c r="S206" s="17"/>
      <c r="T206" s="17"/>
      <c r="W206" s="119"/>
      <c r="X206" s="553"/>
      <c r="Y206" s="554"/>
      <c r="Z206" s="554"/>
      <c r="AA206" s="554"/>
      <c r="AB206" s="554"/>
      <c r="AC206" s="554"/>
      <c r="AD206" s="10"/>
      <c r="AE206" s="26"/>
      <c r="AF206" s="26"/>
      <c r="AG206" s="26"/>
      <c r="AH206" s="26"/>
      <c r="AI206" s="26"/>
      <c r="AJ206" s="26"/>
      <c r="AK206" s="26"/>
      <c r="AL206" s="26"/>
      <c r="AM206" s="26"/>
      <c r="AN206" s="26"/>
      <c r="AO206" s="26"/>
      <c r="AP206" s="26"/>
      <c r="AQ206" s="26"/>
      <c r="AR206" s="26"/>
      <c r="AS206" s="26"/>
      <c r="AT206" s="26"/>
      <c r="AU206" s="26"/>
      <c r="AV206" s="26"/>
      <c r="AW206" s="26"/>
      <c r="AX206" s="26"/>
      <c r="AY206" s="26"/>
      <c r="AZ206" s="26"/>
      <c r="BA206" s="26"/>
      <c r="BB206" s="26"/>
      <c r="BC206" s="26"/>
      <c r="BD206" s="26"/>
      <c r="BE206" s="26"/>
      <c r="BF206" s="26"/>
      <c r="BG206" s="26"/>
      <c r="BH206" s="26"/>
      <c r="BI206" s="26"/>
      <c r="BJ206" s="26"/>
      <c r="BK206" s="26"/>
      <c r="BL206" s="26"/>
      <c r="BM206" s="26"/>
      <c r="BN206" s="26"/>
      <c r="BO206" s="26"/>
      <c r="BP206" s="26"/>
      <c r="BQ206" s="26"/>
      <c r="BR206" s="26"/>
      <c r="BS206" s="26"/>
      <c r="BT206" s="26"/>
      <c r="BU206" s="26"/>
      <c r="BV206" s="26"/>
      <c r="BW206" s="26"/>
      <c r="BX206" s="26"/>
      <c r="BY206" s="26"/>
      <c r="BZ206" s="26"/>
      <c r="CA206" s="26"/>
      <c r="CB206" s="26"/>
      <c r="CC206" s="26"/>
      <c r="CD206" s="26"/>
      <c r="CE206" s="26"/>
      <c r="CF206" s="26"/>
      <c r="CG206" s="26"/>
      <c r="CH206" s="26"/>
      <c r="CI206" s="26"/>
      <c r="CJ206" s="26"/>
    </row>
    <row r="207" spans="1:88" ht="30" customHeight="1" x14ac:dyDescent="0.25">
      <c r="B207" s="26"/>
      <c r="C207" s="703"/>
      <c r="D207" s="480"/>
      <c r="E207" s="11"/>
      <c r="F207" s="10"/>
      <c r="G207" s="11"/>
      <c r="H207" s="3"/>
      <c r="I207" s="3"/>
      <c r="J207" s="3"/>
      <c r="K207" s="17"/>
      <c r="L207" s="17"/>
      <c r="M207" s="17"/>
      <c r="N207" s="17"/>
      <c r="O207" s="17"/>
      <c r="P207" s="17"/>
      <c r="Q207" s="17"/>
      <c r="R207" s="17"/>
      <c r="S207" s="17"/>
      <c r="T207" s="17"/>
      <c r="U207" s="3"/>
      <c r="V207" s="3"/>
      <c r="W207" s="119"/>
      <c r="X207" s="553"/>
      <c r="Y207" s="554"/>
      <c r="Z207" s="554"/>
      <c r="AA207" s="554"/>
      <c r="AB207" s="554"/>
      <c r="AC207" s="554"/>
    </row>
    <row r="208" spans="1:88" ht="30" customHeight="1" x14ac:dyDescent="0.25"/>
    <row r="209" spans="23:23" s="4" customFormat="1" ht="30" customHeight="1" x14ac:dyDescent="0.25">
      <c r="W209" s="560"/>
    </row>
    <row r="210" spans="23:23" s="4" customFormat="1" ht="30" customHeight="1" x14ac:dyDescent="0.25">
      <c r="W210" s="560"/>
    </row>
    <row r="211" spans="23:23" s="4" customFormat="1" ht="30" customHeight="1" x14ac:dyDescent="0.25">
      <c r="W211" s="560"/>
    </row>
    <row r="212" spans="23:23" s="4" customFormat="1" ht="30" customHeight="1" x14ac:dyDescent="0.25">
      <c r="W212" s="560"/>
    </row>
    <row r="213" spans="23:23" s="4" customFormat="1" ht="30" customHeight="1" x14ac:dyDescent="0.25">
      <c r="W213" s="560"/>
    </row>
    <row r="214" spans="23:23" s="4" customFormat="1" ht="30" customHeight="1" x14ac:dyDescent="0.25">
      <c r="W214" s="560"/>
    </row>
    <row r="215" spans="23:23" s="4" customFormat="1" ht="30" customHeight="1" x14ac:dyDescent="0.25">
      <c r="W215" s="560"/>
    </row>
    <row r="216" spans="23:23" s="4" customFormat="1" ht="30" customHeight="1" x14ac:dyDescent="0.25">
      <c r="W216" s="560"/>
    </row>
    <row r="217" spans="23:23" s="4" customFormat="1" ht="30" customHeight="1" x14ac:dyDescent="0.25">
      <c r="W217" s="560"/>
    </row>
    <row r="218" spans="23:23" s="4" customFormat="1" ht="30" customHeight="1" x14ac:dyDescent="0.25">
      <c r="W218" s="560"/>
    </row>
    <row r="219" spans="23:23" s="4" customFormat="1" ht="30" customHeight="1" x14ac:dyDescent="0.25">
      <c r="W219" s="560"/>
    </row>
    <row r="220" spans="23:23" s="4" customFormat="1" ht="30" customHeight="1" x14ac:dyDescent="0.25">
      <c r="W220" s="560"/>
    </row>
    <row r="221" spans="23:23" s="4" customFormat="1" ht="30" customHeight="1" x14ac:dyDescent="0.25">
      <c r="W221" s="560"/>
    </row>
    <row r="222" spans="23:23" s="4" customFormat="1" ht="30" customHeight="1" x14ac:dyDescent="0.25">
      <c r="W222" s="560"/>
    </row>
    <row r="223" spans="23:23" s="4" customFormat="1" ht="30" customHeight="1" x14ac:dyDescent="0.25">
      <c r="W223" s="560"/>
    </row>
    <row r="224" spans="23:23" s="4" customFormat="1" ht="30" customHeight="1" x14ac:dyDescent="0.25">
      <c r="W224" s="560"/>
    </row>
    <row r="225" spans="23:23" s="4" customFormat="1" ht="30" customHeight="1" x14ac:dyDescent="0.25">
      <c r="W225" s="560"/>
    </row>
    <row r="226" spans="23:23" s="4" customFormat="1" ht="30" customHeight="1" x14ac:dyDescent="0.25">
      <c r="W226" s="560"/>
    </row>
    <row r="227" spans="23:23" s="4" customFormat="1" ht="30" customHeight="1" x14ac:dyDescent="0.25">
      <c r="W227" s="560"/>
    </row>
    <row r="228" spans="23:23" s="4" customFormat="1" ht="30" customHeight="1" x14ac:dyDescent="0.25">
      <c r="W228" s="560"/>
    </row>
    <row r="229" spans="23:23" s="4" customFormat="1" ht="30" customHeight="1" x14ac:dyDescent="0.25">
      <c r="W229" s="560"/>
    </row>
    <row r="230" spans="23:23" s="4" customFormat="1" ht="30" customHeight="1" x14ac:dyDescent="0.25">
      <c r="W230" s="560"/>
    </row>
    <row r="231" spans="23:23" s="4" customFormat="1" ht="30" customHeight="1" x14ac:dyDescent="0.25">
      <c r="W231" s="560"/>
    </row>
    <row r="232" spans="23:23" s="4" customFormat="1" ht="30" customHeight="1" x14ac:dyDescent="0.25">
      <c r="W232" s="560"/>
    </row>
    <row r="233" spans="23:23" s="4" customFormat="1" ht="30" customHeight="1" x14ac:dyDescent="0.25">
      <c r="W233" s="560"/>
    </row>
    <row r="234" spans="23:23" s="4" customFormat="1" ht="30" customHeight="1" x14ac:dyDescent="0.25">
      <c r="W234" s="560"/>
    </row>
    <row r="235" spans="23:23" s="4" customFormat="1" ht="30" customHeight="1" x14ac:dyDescent="0.25">
      <c r="W235" s="560"/>
    </row>
    <row r="236" spans="23:23" s="4" customFormat="1" ht="30" customHeight="1" x14ac:dyDescent="0.25">
      <c r="W236" s="560"/>
    </row>
    <row r="237" spans="23:23" s="4" customFormat="1" ht="30" customHeight="1" x14ac:dyDescent="0.25">
      <c r="W237" s="560"/>
    </row>
    <row r="238" spans="23:23" s="4" customFormat="1" ht="30" customHeight="1" x14ac:dyDescent="0.25">
      <c r="W238" s="560"/>
    </row>
    <row r="239" spans="23:23" s="4" customFormat="1" ht="30" customHeight="1" x14ac:dyDescent="0.25">
      <c r="W239" s="560"/>
    </row>
    <row r="240" spans="23:23" s="4" customFormat="1" ht="30" customHeight="1" x14ac:dyDescent="0.25">
      <c r="W240" s="560"/>
    </row>
    <row r="241" spans="23:23" s="4" customFormat="1" ht="30" customHeight="1" x14ac:dyDescent="0.25">
      <c r="W241" s="560"/>
    </row>
    <row r="242" spans="23:23" s="4" customFormat="1" ht="30" customHeight="1" x14ac:dyDescent="0.25">
      <c r="W242" s="560"/>
    </row>
    <row r="243" spans="23:23" s="4" customFormat="1" ht="30" customHeight="1" x14ac:dyDescent="0.25">
      <c r="W243" s="560"/>
    </row>
    <row r="244" spans="23:23" s="4" customFormat="1" ht="30" customHeight="1" x14ac:dyDescent="0.25">
      <c r="W244" s="560"/>
    </row>
    <row r="245" spans="23:23" s="4" customFormat="1" ht="30" customHeight="1" x14ac:dyDescent="0.25">
      <c r="W245" s="560"/>
    </row>
    <row r="246" spans="23:23" s="4" customFormat="1" ht="30" customHeight="1" x14ac:dyDescent="0.25">
      <c r="W246" s="560"/>
    </row>
    <row r="247" spans="23:23" s="4" customFormat="1" ht="30" customHeight="1" x14ac:dyDescent="0.25">
      <c r="W247" s="560"/>
    </row>
    <row r="248" spans="23:23" s="4" customFormat="1" ht="30" customHeight="1" x14ac:dyDescent="0.25">
      <c r="W248" s="560"/>
    </row>
    <row r="249" spans="23:23" s="4" customFormat="1" ht="30" customHeight="1" x14ac:dyDescent="0.25">
      <c r="W249" s="560"/>
    </row>
    <row r="250" spans="23:23" s="4" customFormat="1" ht="30" customHeight="1" x14ac:dyDescent="0.25">
      <c r="W250" s="560"/>
    </row>
    <row r="251" spans="23:23" s="4" customFormat="1" ht="30" customHeight="1" x14ac:dyDescent="0.25">
      <c r="W251" s="560"/>
    </row>
    <row r="252" spans="23:23" s="4" customFormat="1" ht="30" customHeight="1" x14ac:dyDescent="0.25">
      <c r="W252" s="560"/>
    </row>
    <row r="253" spans="23:23" s="4" customFormat="1" ht="30" customHeight="1" x14ac:dyDescent="0.25">
      <c r="W253" s="560"/>
    </row>
    <row r="254" spans="23:23" s="4" customFormat="1" ht="30" customHeight="1" x14ac:dyDescent="0.25">
      <c r="W254" s="560"/>
    </row>
    <row r="255" spans="23:23" s="4" customFormat="1" ht="30" customHeight="1" x14ac:dyDescent="0.25">
      <c r="W255" s="560"/>
    </row>
    <row r="256" spans="23:23" s="4" customFormat="1" ht="30" customHeight="1" x14ac:dyDescent="0.25">
      <c r="W256" s="560"/>
    </row>
    <row r="257" spans="23:23" s="4" customFormat="1" ht="30" customHeight="1" x14ac:dyDescent="0.25">
      <c r="W257" s="560"/>
    </row>
  </sheetData>
  <sheetProtection sort="0" autoFilter="0" pivotTables="0"/>
  <autoFilter ref="K23:T165"/>
  <mergeCells count="95">
    <mergeCell ref="Y159:AC159"/>
    <mergeCell ref="Y63:AC63"/>
    <mergeCell ref="Z56:AC56"/>
    <mergeCell ref="Z57:AC57"/>
    <mergeCell ref="Y61:AC61"/>
    <mergeCell ref="Y59:AC59"/>
    <mergeCell ref="Y62:AC62"/>
    <mergeCell ref="Y147:AC147"/>
    <mergeCell ref="Y148:AC148"/>
    <mergeCell ref="Z146:AC146"/>
    <mergeCell ref="Z142:AC142"/>
    <mergeCell ref="Y158:Z158"/>
    <mergeCell ref="AA158:AC158"/>
    <mergeCell ref="Z65:AC65"/>
    <mergeCell ref="Z66:AC66"/>
    <mergeCell ref="C180:D180"/>
    <mergeCell ref="Y25:Z25"/>
    <mergeCell ref="K21:K22"/>
    <mergeCell ref="R21:R22"/>
    <mergeCell ref="C206:C207"/>
    <mergeCell ref="Z123:AB123"/>
    <mergeCell ref="Z124:AB124"/>
    <mergeCell ref="Y125:AC125"/>
    <mergeCell ref="T21:T22"/>
    <mergeCell ref="Y26:Z26"/>
    <mergeCell ref="V32:W32"/>
    <mergeCell ref="Y39:Z39"/>
    <mergeCell ref="C204:C205"/>
    <mergeCell ref="AA39:AB39"/>
    <mergeCell ref="AA27:AB27"/>
    <mergeCell ref="Y64:AC64"/>
    <mergeCell ref="Z3:AA3"/>
    <mergeCell ref="Z4:AA4"/>
    <mergeCell ref="V40:W40"/>
    <mergeCell ref="Y31:Z31"/>
    <mergeCell ref="Y24:Z24"/>
    <mergeCell ref="AA25:AB25"/>
    <mergeCell ref="Y27:Z27"/>
    <mergeCell ref="Z18:AC18"/>
    <mergeCell ref="Y20:AC20"/>
    <mergeCell ref="AA26:AB26"/>
    <mergeCell ref="AA31:AB31"/>
    <mergeCell ref="Z5:AA5"/>
    <mergeCell ref="Z6:AA6"/>
    <mergeCell ref="Z8:AC8"/>
    <mergeCell ref="Z9:AA9"/>
    <mergeCell ref="Z7:AC7"/>
    <mergeCell ref="B16:O16"/>
    <mergeCell ref="B9:O9"/>
    <mergeCell ref="V16:W16"/>
    <mergeCell ref="V10:W10"/>
    <mergeCell ref="V13:W13"/>
    <mergeCell ref="P9:T18"/>
    <mergeCell ref="V18:W18"/>
    <mergeCell ref="V14:W14"/>
    <mergeCell ref="V17:W17"/>
    <mergeCell ref="B15:O15"/>
    <mergeCell ref="B17:O17"/>
    <mergeCell ref="B18:O18"/>
    <mergeCell ref="V15:W15"/>
    <mergeCell ref="V12:W12"/>
    <mergeCell ref="B4:O4"/>
    <mergeCell ref="B13:O13"/>
    <mergeCell ref="B14:O14"/>
    <mergeCell ref="B6:O6"/>
    <mergeCell ref="B8:O8"/>
    <mergeCell ref="B7:O7"/>
    <mergeCell ref="B10:O10"/>
    <mergeCell ref="B12:O12"/>
    <mergeCell ref="S21:S22"/>
    <mergeCell ref="V9:W9"/>
    <mergeCell ref="V11:W11"/>
    <mergeCell ref="P3:T7"/>
    <mergeCell ref="P8:T8"/>
    <mergeCell ref="V3:W3"/>
    <mergeCell ref="V4:W4"/>
    <mergeCell ref="V7:W7"/>
    <mergeCell ref="V6:W6"/>
    <mergeCell ref="V8:W8"/>
    <mergeCell ref="V5:W5"/>
    <mergeCell ref="Z10:AA10"/>
    <mergeCell ref="Z11:AA11"/>
    <mergeCell ref="Z12:AA12"/>
    <mergeCell ref="Z13:AB13"/>
    <mergeCell ref="Z14:AB14"/>
    <mergeCell ref="Z15:AB15"/>
    <mergeCell ref="Z16:AB16"/>
    <mergeCell ref="Z17:AB17"/>
    <mergeCell ref="AA24:AC24"/>
    <mergeCell ref="AA58:AB58"/>
    <mergeCell ref="Y58:Z58"/>
    <mergeCell ref="Y47:AB47"/>
    <mergeCell ref="Y46:AB46"/>
    <mergeCell ref="Y45:AB45"/>
    <mergeCell ref="Y48:AB48"/>
  </mergeCells>
  <phoneticPr fontId="0" type="noConversion"/>
  <conditionalFormatting sqref="D20:J20">
    <cfRule type="expression" dxfId="105" priority="82">
      <formula>Z20=14</formula>
    </cfRule>
  </conditionalFormatting>
  <conditionalFormatting sqref="W20">
    <cfRule type="expression" dxfId="104" priority="83" stopIfTrue="1">
      <formula>X20=15</formula>
    </cfRule>
  </conditionalFormatting>
  <conditionalFormatting sqref="U20">
    <cfRule type="expression" dxfId="103" priority="84" stopIfTrue="1">
      <formula>X20=15</formula>
    </cfRule>
  </conditionalFormatting>
  <conditionalFormatting sqref="T20">
    <cfRule type="expression" dxfId="102" priority="85" stopIfTrue="1">
      <formula>X20=15</formula>
    </cfRule>
  </conditionalFormatting>
  <conditionalFormatting sqref="R20">
    <cfRule type="expression" dxfId="101" priority="86" stopIfTrue="1">
      <formula>X20=15</formula>
    </cfRule>
  </conditionalFormatting>
  <conditionalFormatting sqref="Q20">
    <cfRule type="expression" dxfId="100" priority="87" stopIfTrue="1">
      <formula>X20=15</formula>
    </cfRule>
  </conditionalFormatting>
  <conditionalFormatting sqref="P20">
    <cfRule type="expression" dxfId="99" priority="88" stopIfTrue="1">
      <formula>X20=15</formula>
    </cfRule>
  </conditionalFormatting>
  <conditionalFormatting sqref="L20">
    <cfRule type="expression" dxfId="98" priority="89" stopIfTrue="1">
      <formula>X20=15</formula>
    </cfRule>
  </conditionalFormatting>
  <conditionalFormatting sqref="M20">
    <cfRule type="expression" dxfId="97" priority="90" stopIfTrue="1">
      <formula>X20=15</formula>
    </cfRule>
  </conditionalFormatting>
  <conditionalFormatting sqref="N20">
    <cfRule type="expression" dxfId="96" priority="91" stopIfTrue="1">
      <formula>X20=15</formula>
    </cfRule>
  </conditionalFormatting>
  <conditionalFormatting sqref="O20">
    <cfRule type="expression" dxfId="95" priority="92" stopIfTrue="1">
      <formula>X20=15</formula>
    </cfRule>
  </conditionalFormatting>
  <conditionalFormatting sqref="V20">
    <cfRule type="expression" dxfId="94" priority="93" stopIfTrue="1">
      <formula>X20=15</formula>
    </cfRule>
  </conditionalFormatting>
  <conditionalFormatting sqref="Y20">
    <cfRule type="expression" dxfId="93" priority="94" stopIfTrue="1">
      <formula>X20=15</formula>
    </cfRule>
  </conditionalFormatting>
  <conditionalFormatting sqref="K20">
    <cfRule type="expression" dxfId="92" priority="95" stopIfTrue="1">
      <formula>X20=15</formula>
    </cfRule>
  </conditionalFormatting>
  <conditionalFormatting sqref="B20">
    <cfRule type="expression" dxfId="91" priority="96" stopIfTrue="1">
      <formula>X20=15</formula>
    </cfRule>
  </conditionalFormatting>
  <conditionalFormatting sqref="X22">
    <cfRule type="expression" dxfId="90" priority="97" stopIfTrue="1">
      <formula>X20=15</formula>
    </cfRule>
  </conditionalFormatting>
  <conditionalFormatting sqref="X21">
    <cfRule type="expression" dxfId="89" priority="11" stopIfTrue="1">
      <formula>X20=15</formula>
    </cfRule>
    <cfRule type="expression" dxfId="88" priority="98" stopIfTrue="1">
      <formula>X20=15</formula>
    </cfRule>
  </conditionalFormatting>
  <conditionalFormatting sqref="X19">
    <cfRule type="expression" dxfId="87" priority="12" stopIfTrue="1">
      <formula>X20=15</formula>
    </cfRule>
  </conditionalFormatting>
  <conditionalFormatting sqref="V45 V21 V8:V11 V2:V5 V13 V15:V17 V19">
    <cfRule type="expression" dxfId="86" priority="74" stopIfTrue="1">
      <formula>$V$1="Admin Communications"</formula>
    </cfRule>
    <cfRule type="expression" dxfId="85" priority="76" stopIfTrue="1">
      <formula>$V$1="IT Lab Admin"</formula>
    </cfRule>
    <cfRule type="expression" dxfId="84" priority="77" stopIfTrue="1">
      <formula>$V$1="Test/Report Validation"</formula>
    </cfRule>
    <cfRule type="expression" dxfId="83" priority="78" stopIfTrue="1">
      <formula>$V$1="Purchasing"</formula>
    </cfRule>
    <cfRule type="expression" dxfId="82" priority="79" stopIfTrue="1">
      <formula>+$V$1="Finance"</formula>
    </cfRule>
    <cfRule type="expression" dxfId="81" priority="80" stopIfTrue="1">
      <formula>$V$1="QA/Profile Review"</formula>
    </cfRule>
  </conditionalFormatting>
  <conditionalFormatting sqref="Y158:Y161 V24:V31 V50:V155 V157:V160 V33:V39 Y50:AC50 Y53:AC53 AC58 V21 V165:V166 V41:V46 V48 V2:V11 V13 V15:V17 V19">
    <cfRule type="expression" dxfId="80" priority="73" stopIfTrue="1">
      <formula>$V$1="owner"</formula>
    </cfRule>
  </conditionalFormatting>
  <conditionalFormatting sqref="V115:V120 V71:V83 V67 V29 V31 V33:V39 V41:V44">
    <cfRule type="expression" dxfId="79" priority="69" stopIfTrue="1">
      <formula>$V$1="Purchasing"</formula>
    </cfRule>
    <cfRule type="expression" dxfId="78" priority="70" stopIfTrue="1">
      <formula>+$V$1="Finance"</formula>
    </cfRule>
    <cfRule type="expression" dxfId="77" priority="71" stopIfTrue="1">
      <formula>$V$1="Rev Cycle"</formula>
    </cfRule>
    <cfRule type="expression" dxfId="76" priority="72" stopIfTrue="1">
      <formula>$V$1="owner"</formula>
    </cfRule>
  </conditionalFormatting>
  <conditionalFormatting sqref="AA150 Y69:AC69 Y68:AA68 Y122:Y125 Y32:AA32 Y71:AC120">
    <cfRule type="cellIs" dxfId="75" priority="68" operator="equal">
      <formula>0</formula>
    </cfRule>
  </conditionalFormatting>
  <conditionalFormatting sqref="V165:V166 V157:V160 V64 V68:V69 V24:V28 V44:V45 V39 V37 V30 V21 V56:V61 V2:V11 V13 V15:V17 V19">
    <cfRule type="expression" dxfId="74" priority="81" stopIfTrue="1">
      <formula>$V$1="Rev Cycle"</formula>
    </cfRule>
  </conditionalFormatting>
  <conditionalFormatting sqref="V24:V25 V67:V155 V157:V160 V21 V64:V65 V50:V60 V33:V37 V30 V27:V28 V165:V166 V45:V46 V48 V2:V11 V13 V15:V17 V19">
    <cfRule type="expression" dxfId="73" priority="75" stopIfTrue="1">
      <formula>$V$1="SOFT LIS"</formula>
    </cfRule>
  </conditionalFormatting>
  <conditionalFormatting sqref="C20">
    <cfRule type="expression" dxfId="72" priority="100" stopIfTrue="1">
      <formula>#REF!=14</formula>
    </cfRule>
  </conditionalFormatting>
  <conditionalFormatting sqref="X20">
    <cfRule type="expression" dxfId="71" priority="101" stopIfTrue="1">
      <formula>X20=15</formula>
    </cfRule>
  </conditionalFormatting>
  <conditionalFormatting sqref="X15:X17 X3:X13">
    <cfRule type="expression" dxfId="70" priority="102">
      <formula>X3=0</formula>
    </cfRule>
    <cfRule type="cellIs" dxfId="69" priority="103" stopIfTrue="1" operator="equal">
      <formula>1</formula>
    </cfRule>
  </conditionalFormatting>
  <conditionalFormatting sqref="X50:X165 X24:X48">
    <cfRule type="expression" dxfId="68" priority="104">
      <formula>X24=0</formula>
    </cfRule>
    <cfRule type="cellIs" dxfId="67" priority="105" stopIfTrue="1" operator="equal">
      <formula>1</formula>
    </cfRule>
  </conditionalFormatting>
  <conditionalFormatting sqref="V156">
    <cfRule type="expression" dxfId="66" priority="67" stopIfTrue="1">
      <formula>$V$1="owner"</formula>
    </cfRule>
  </conditionalFormatting>
  <conditionalFormatting sqref="V156">
    <cfRule type="expression" dxfId="65" priority="66" stopIfTrue="1">
      <formula>$V$1="SOFT LIS"</formula>
    </cfRule>
  </conditionalFormatting>
  <conditionalFormatting sqref="V79">
    <cfRule type="expression" dxfId="64" priority="65" stopIfTrue="1">
      <formula>$V$1="owner"</formula>
    </cfRule>
  </conditionalFormatting>
  <conditionalFormatting sqref="V79">
    <cfRule type="expression" dxfId="63" priority="61" stopIfTrue="1">
      <formula>$V$1="Purchasing"</formula>
    </cfRule>
    <cfRule type="expression" dxfId="62" priority="62" stopIfTrue="1">
      <formula>+$V$1="Finance"</formula>
    </cfRule>
    <cfRule type="expression" dxfId="61" priority="63" stopIfTrue="1">
      <formula>$V$1="Rev Cycle"</formula>
    </cfRule>
    <cfRule type="expression" dxfId="60" priority="64" stopIfTrue="1">
      <formula>$V$1="owner"</formula>
    </cfRule>
  </conditionalFormatting>
  <conditionalFormatting sqref="Y81:AC83">
    <cfRule type="cellIs" dxfId="59" priority="60" operator="equal">
      <formula>0</formula>
    </cfRule>
  </conditionalFormatting>
  <conditionalFormatting sqref="V79">
    <cfRule type="expression" dxfId="58" priority="59" stopIfTrue="1">
      <formula>$V$1="SOFT LIS"</formula>
    </cfRule>
  </conditionalFormatting>
  <conditionalFormatting sqref="X79:X83">
    <cfRule type="expression" dxfId="57" priority="57" stopIfTrue="1">
      <formula>X79=0</formula>
    </cfRule>
    <cfRule type="cellIs" dxfId="56" priority="58" stopIfTrue="1" operator="equal">
      <formula>1</formula>
    </cfRule>
  </conditionalFormatting>
  <conditionalFormatting sqref="V80:V83">
    <cfRule type="expression" dxfId="55" priority="56" stopIfTrue="1">
      <formula>$V$1="owner"</formula>
    </cfRule>
  </conditionalFormatting>
  <conditionalFormatting sqref="V80:V83">
    <cfRule type="expression" dxfId="54" priority="52" stopIfTrue="1">
      <formula>$V$1="Purchasing"</formula>
    </cfRule>
    <cfRule type="expression" dxfId="53" priority="53" stopIfTrue="1">
      <formula>+$V$1="Finance"</formula>
    </cfRule>
    <cfRule type="expression" dxfId="52" priority="54" stopIfTrue="1">
      <formula>$V$1="Rev Cycle"</formula>
    </cfRule>
    <cfRule type="expression" dxfId="51" priority="55" stopIfTrue="1">
      <formula>$V$1="owner"</formula>
    </cfRule>
  </conditionalFormatting>
  <conditionalFormatting sqref="V80:V83">
    <cfRule type="expression" dxfId="50" priority="51" stopIfTrue="1">
      <formula>$V$1="SOFT LIS"</formula>
    </cfRule>
  </conditionalFormatting>
  <conditionalFormatting sqref="AB85">
    <cfRule type="cellIs" dxfId="49" priority="50" operator="equal">
      <formula>0</formula>
    </cfRule>
  </conditionalFormatting>
  <conditionalFormatting sqref="AB86:AB97">
    <cfRule type="cellIs" dxfId="48" priority="49" operator="equal">
      <formula>0</formula>
    </cfRule>
  </conditionalFormatting>
  <conditionalFormatting sqref="V47">
    <cfRule type="expression" dxfId="47" priority="47" stopIfTrue="1">
      <formula>$V$1="owner"</formula>
    </cfRule>
  </conditionalFormatting>
  <conditionalFormatting sqref="V47">
    <cfRule type="expression" dxfId="46" priority="48" stopIfTrue="1">
      <formula>$V$1="SOFT LIS"</formula>
    </cfRule>
  </conditionalFormatting>
  <conditionalFormatting sqref="V12">
    <cfRule type="expression" dxfId="45" priority="39" stopIfTrue="1">
      <formula>$V$1="Admin Communications"</formula>
    </cfRule>
    <cfRule type="expression" dxfId="44" priority="41" stopIfTrue="1">
      <formula>$V$1="IT Lab Admin"</formula>
    </cfRule>
    <cfRule type="expression" dxfId="43" priority="42" stopIfTrue="1">
      <formula>$V$1="Test/Report Validation"</formula>
    </cfRule>
    <cfRule type="expression" dxfId="42" priority="43" stopIfTrue="1">
      <formula>$V$1="Purchasing"</formula>
    </cfRule>
    <cfRule type="expression" dxfId="41" priority="44" stopIfTrue="1">
      <formula>+$V$1="Finance"</formula>
    </cfRule>
    <cfRule type="expression" dxfId="40" priority="45" stopIfTrue="1">
      <formula>$V$1="QA/Profile Review"</formula>
    </cfRule>
  </conditionalFormatting>
  <conditionalFormatting sqref="V12">
    <cfRule type="expression" dxfId="39" priority="38" stopIfTrue="1">
      <formula>$V$1="owner"</formula>
    </cfRule>
  </conditionalFormatting>
  <conditionalFormatting sqref="V12">
    <cfRule type="expression" dxfId="38" priority="46" stopIfTrue="1">
      <formula>$V$1="Rev Cycle"</formula>
    </cfRule>
  </conditionalFormatting>
  <conditionalFormatting sqref="V12">
    <cfRule type="expression" dxfId="37" priority="40" stopIfTrue="1">
      <formula>$V$1="SOFT LIS"</formula>
    </cfRule>
  </conditionalFormatting>
  <conditionalFormatting sqref="X14">
    <cfRule type="expression" dxfId="36" priority="36">
      <formula>X14=0</formula>
    </cfRule>
    <cfRule type="cellIs" dxfId="35" priority="37" stopIfTrue="1" operator="equal">
      <formula>1</formula>
    </cfRule>
  </conditionalFormatting>
  <conditionalFormatting sqref="V14">
    <cfRule type="expression" dxfId="34" priority="28" stopIfTrue="1">
      <formula>$V$1="Admin Communications"</formula>
    </cfRule>
    <cfRule type="expression" dxfId="33" priority="30" stopIfTrue="1">
      <formula>$V$1="IT Lab Admin"</formula>
    </cfRule>
    <cfRule type="expression" dxfId="32" priority="31" stopIfTrue="1">
      <formula>$V$1="Test/Report Validation"</formula>
    </cfRule>
    <cfRule type="expression" dxfId="31" priority="32" stopIfTrue="1">
      <formula>$V$1="Purchasing"</formula>
    </cfRule>
    <cfRule type="expression" dxfId="30" priority="33" stopIfTrue="1">
      <formula>+$V$1="Finance"</formula>
    </cfRule>
    <cfRule type="expression" dxfId="29" priority="34" stopIfTrue="1">
      <formula>$V$1="QA/Profile Review"</formula>
    </cfRule>
  </conditionalFormatting>
  <conditionalFormatting sqref="V14">
    <cfRule type="expression" dxfId="28" priority="27" stopIfTrue="1">
      <formula>$V$1="owner"</formula>
    </cfRule>
  </conditionalFormatting>
  <conditionalFormatting sqref="V14">
    <cfRule type="expression" dxfId="27" priority="35" stopIfTrue="1">
      <formula>$V$1="Rev Cycle"</formula>
    </cfRule>
  </conditionalFormatting>
  <conditionalFormatting sqref="V14">
    <cfRule type="expression" dxfId="26" priority="29" stopIfTrue="1">
      <formula>$V$1="SOFT LIS"</formula>
    </cfRule>
  </conditionalFormatting>
  <conditionalFormatting sqref="X18">
    <cfRule type="expression" dxfId="25" priority="25">
      <formula>X18=0</formula>
    </cfRule>
    <cfRule type="cellIs" dxfId="24" priority="26" stopIfTrue="1" operator="equal">
      <formula>1</formula>
    </cfRule>
  </conditionalFormatting>
  <conditionalFormatting sqref="V18">
    <cfRule type="expression" dxfId="23" priority="17" stopIfTrue="1">
      <formula>$V$1="Admin Communications"</formula>
    </cfRule>
    <cfRule type="expression" dxfId="22" priority="19" stopIfTrue="1">
      <formula>$V$1="IT Lab Admin"</formula>
    </cfRule>
    <cfRule type="expression" dxfId="21" priority="20" stopIfTrue="1">
      <formula>$V$1="Test/Report Validation"</formula>
    </cfRule>
    <cfRule type="expression" dxfId="20" priority="21" stopIfTrue="1">
      <formula>$V$1="Purchasing"</formula>
    </cfRule>
    <cfRule type="expression" dxfId="19" priority="22" stopIfTrue="1">
      <formula>+$V$1="Finance"</formula>
    </cfRule>
    <cfRule type="expression" dxfId="18" priority="23" stopIfTrue="1">
      <formula>$V$1="QA/Profile Review"</formula>
    </cfRule>
  </conditionalFormatting>
  <conditionalFormatting sqref="V18">
    <cfRule type="expression" dxfId="17" priority="16" stopIfTrue="1">
      <formula>$V$1="owner"</formula>
    </cfRule>
  </conditionalFormatting>
  <conditionalFormatting sqref="V18">
    <cfRule type="expression" dxfId="16" priority="24" stopIfTrue="1">
      <formula>$V$1="Rev Cycle"</formula>
    </cfRule>
  </conditionalFormatting>
  <conditionalFormatting sqref="V18">
    <cfRule type="expression" dxfId="15" priority="18" stopIfTrue="1">
      <formula>$V$1="SOFT LIS"</formula>
    </cfRule>
  </conditionalFormatting>
  <conditionalFormatting sqref="S20">
    <cfRule type="expression" dxfId="13" priority="13">
      <formula>X20=15</formula>
    </cfRule>
  </conditionalFormatting>
  <conditionalFormatting sqref="Y80:AC80">
    <cfRule type="cellIs" dxfId="12" priority="10" operator="equal">
      <formula>0</formula>
    </cfRule>
  </conditionalFormatting>
  <conditionalFormatting sqref="AC32">
    <cfRule type="cellIs" dxfId="10" priority="8" operator="equal">
      <formula>0</formula>
    </cfRule>
  </conditionalFormatting>
  <conditionalFormatting sqref="AB32">
    <cfRule type="cellIs" dxfId="9" priority="7" operator="equal">
      <formula>0</formula>
    </cfRule>
  </conditionalFormatting>
  <conditionalFormatting sqref="AC40">
    <cfRule type="cellIs" dxfId="8" priority="6" operator="equal">
      <formula>0</formula>
    </cfRule>
  </conditionalFormatting>
  <conditionalFormatting sqref="Y28:AA28">
    <cfRule type="cellIs" dxfId="3" priority="4" operator="equal">
      <formula>0</formula>
    </cfRule>
  </conditionalFormatting>
  <conditionalFormatting sqref="AB28">
    <cfRule type="cellIs" dxfId="2" priority="3" operator="equal">
      <formula>0</formula>
    </cfRule>
  </conditionalFormatting>
  <conditionalFormatting sqref="Y40:AA40">
    <cfRule type="cellIs" dxfId="1" priority="2" operator="equal">
      <formula>0</formula>
    </cfRule>
  </conditionalFormatting>
  <conditionalFormatting sqref="AB40">
    <cfRule type="cellIs" dxfId="0" priority="1" operator="equal">
      <formula>0</formula>
    </cfRule>
  </conditionalFormatting>
  <dataValidations xWindow="198" yWindow="123" count="17">
    <dataValidation type="list" allowBlank="1" showInputMessage="1" showErrorMessage="1" sqref="E174:E177">
      <formula1>$C$91:$C$92</formula1>
    </dataValidation>
    <dataValidation type="list" allowBlank="1" showInputMessage="1" showErrorMessage="1" sqref="W6:W7 W147:W148 W142:W145 W53 W59:W66 W50 W150:W164 W33:W38 W125:W126 W29:W30 W41:W44 W9 W68:W121">
      <formula1>project_information</formula1>
    </dataValidation>
    <dataValidation type="list" allowBlank="1" showInputMessage="1" showErrorMessage="1" sqref="W48 W56:W58 W31 W39 W26:W27">
      <formula1>$BF$12:$BF$13</formula1>
    </dataValidation>
    <dataValidation type="list" allowBlank="1" showInputMessage="1" showErrorMessage="1" sqref="AA150 C127:C141">
      <formula1>#REF!</formula1>
    </dataValidation>
    <dataValidation type="list" allowBlank="1" showInputMessage="1" showErrorMessage="1" sqref="E127:E141">
      <formula1>$AB$43:$AB$43</formula1>
    </dataValidation>
    <dataValidation type="list" allowBlank="1" showInputMessage="1" showErrorMessage="1" sqref="D127:D141">
      <formula1>$AA$43:$AA$43</formula1>
    </dataValidation>
    <dataValidation type="list" allowBlank="1" showInputMessage="1" showErrorMessage="1" sqref="F127:F141">
      <formula1>$AA$22:$AA$24</formula1>
    </dataValidation>
    <dataValidation type="list" allowBlank="1" showInputMessage="1" showErrorMessage="1" sqref="AA127:AA141">
      <formula1>$BB$3:$BB$3</formula1>
    </dataValidation>
    <dataValidation type="list" allowBlank="1" showInputMessage="1" showErrorMessage="1" sqref="AC127:AC141 W45:W47">
      <formula1>$AM$1:$AM$2</formula1>
    </dataValidation>
    <dataValidation type="list" allowBlank="1" showInputMessage="1" showErrorMessage="1" sqref="W122:W123">
      <formula1>YesNo</formula1>
    </dataValidation>
    <dataValidation type="list" allowBlank="1" showInputMessage="1" showErrorMessage="1" sqref="W28">
      <formula1>$BH$4:$BH$24</formula1>
    </dataValidation>
    <dataValidation type="list" allowBlank="1" showInputMessage="1" showErrorMessage="1" prompt="Select your role from list" sqref="V1">
      <formula1>Select_ROle</formula1>
    </dataValidation>
    <dataValidation type="list" allowBlank="1" showInputMessage="1" showErrorMessage="1" sqref="W25">
      <formula1>$BF$6:$BF$7</formula1>
    </dataValidation>
    <dataValidation type="list" allowBlank="1" showInputMessage="1" showErrorMessage="1" sqref="W24">
      <formula1>$BF$9:$BF$10</formula1>
    </dataValidation>
    <dataValidation type="list" allowBlank="1" showInputMessage="1" showErrorMessage="1" sqref="W146 W124">
      <formula1>YesNo</formula1>
    </dataValidation>
    <dataValidation type="list" allowBlank="1" showInputMessage="1" showErrorMessage="1" sqref="Z127:Z141">
      <formula1>$AZ$2:$AZ$3</formula1>
    </dataValidation>
    <dataValidation type="list" allowBlank="1" showInputMessage="1" showErrorMessage="1" sqref="W149">
      <formula1>$BF$5:$BF$7</formula1>
    </dataValidation>
  </dataValidations>
  <printOptions horizontalCentered="1"/>
  <pageMargins left="0.2" right="0.2" top="0.5" bottom="0.5" header="0.17" footer="0.3"/>
  <pageSetup scale="42" fitToHeight="10" orientation="landscape" horizontalDpi="200" verticalDpi="200" r:id="rId1"/>
  <headerFooter>
    <oddFooter>&amp;L&amp;8&amp;F&amp;R&amp;8Page &amp;P of &amp;N,  report printed on &amp;D</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39"/>
  </sheetPr>
  <dimension ref="B3"/>
  <sheetViews>
    <sheetView workbookViewId="0">
      <selection sqref="A1:XFD1048576"/>
    </sheetView>
  </sheetViews>
  <sheetFormatPr defaultRowHeight="15" x14ac:dyDescent="0.25"/>
  <sheetData>
    <row r="3" spans="2:2" x14ac:dyDescent="0.25">
      <c r="B3" s="1" t="s">
        <v>238</v>
      </c>
    </row>
  </sheetData>
  <phoneticPr fontId="0" type="noConversion"/>
  <hyperlinks>
    <hyperlink ref="B3" location="New!A1" display="Return to checklist page"/>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B2"/>
  <sheetViews>
    <sheetView workbookViewId="0">
      <selection activeCell="K19" sqref="B2:K19"/>
    </sheetView>
  </sheetViews>
  <sheetFormatPr defaultRowHeight="15" x14ac:dyDescent="0.25"/>
  <sheetData>
    <row r="2" spans="2:2" x14ac:dyDescent="0.25">
      <c r="B2" s="1" t="s">
        <v>238</v>
      </c>
    </row>
  </sheetData>
  <phoneticPr fontId="0" type="noConversion"/>
  <hyperlinks>
    <hyperlink ref="B2" location="New!A1" display="Return to checklist page"/>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
  <sheetViews>
    <sheetView workbookViewId="0"/>
  </sheetViews>
  <sheetFormatPr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4"/>
  </sheetPr>
  <dimension ref="A1:H78"/>
  <sheetViews>
    <sheetView workbookViewId="0">
      <pane ySplit="7" topLeftCell="A8" activePane="bottomLeft" state="frozenSplit"/>
      <selection pane="bottomLeft" activeCell="A5" sqref="A5"/>
    </sheetView>
  </sheetViews>
  <sheetFormatPr defaultRowHeight="12.75" outlineLevelRow="1" x14ac:dyDescent="0.2"/>
  <cols>
    <col min="1" max="1" width="14.7109375" style="195" customWidth="1"/>
    <col min="2" max="2" width="32.7109375" style="195" customWidth="1"/>
    <col min="3" max="3" width="27.140625" style="195" customWidth="1"/>
    <col min="4" max="4" width="23.5703125" style="195" customWidth="1"/>
    <col min="5" max="5" width="26.42578125" style="195" customWidth="1"/>
    <col min="6" max="6" width="28" style="195" customWidth="1"/>
    <col min="7" max="16384" width="9.140625" style="195"/>
  </cols>
  <sheetData>
    <row r="1" spans="1:6" x14ac:dyDescent="0.2">
      <c r="C1" s="194"/>
    </row>
    <row r="2" spans="1:6" ht="15.75" x14ac:dyDescent="0.25">
      <c r="F2" s="350" t="s">
        <v>523</v>
      </c>
    </row>
    <row r="4" spans="1:6" x14ac:dyDescent="0.2">
      <c r="A4" s="351"/>
      <c r="C4" s="194"/>
    </row>
    <row r="5" spans="1:6" s="353" customFormat="1" ht="12" x14ac:dyDescent="0.2">
      <c r="A5" s="352" t="s">
        <v>524</v>
      </c>
    </row>
    <row r="6" spans="1:6" s="357" customFormat="1" ht="11.25" x14ac:dyDescent="0.2">
      <c r="A6" s="354"/>
      <c r="B6" s="355" t="s">
        <v>89</v>
      </c>
      <c r="C6" s="356" t="s">
        <v>525</v>
      </c>
      <c r="D6" s="356" t="s">
        <v>526</v>
      </c>
      <c r="E6" s="356" t="s">
        <v>526</v>
      </c>
      <c r="F6" s="356" t="s">
        <v>526</v>
      </c>
    </row>
    <row r="7" spans="1:6" s="357" customFormat="1" ht="102" thickBot="1" x14ac:dyDescent="0.25">
      <c r="A7" s="358" t="s">
        <v>527</v>
      </c>
      <c r="B7" s="359" t="s">
        <v>23</v>
      </c>
      <c r="C7" s="360" t="s">
        <v>24</v>
      </c>
      <c r="D7" s="359" t="s">
        <v>25</v>
      </c>
      <c r="E7" s="359" t="s">
        <v>26</v>
      </c>
      <c r="F7" s="361" t="s">
        <v>27</v>
      </c>
    </row>
    <row r="8" spans="1:6" s="357" customFormat="1" ht="59.25" customHeight="1" outlineLevel="1" thickTop="1" thickBot="1" x14ac:dyDescent="0.25">
      <c r="A8" s="744" t="s">
        <v>528</v>
      </c>
      <c r="B8" s="362" t="s">
        <v>646</v>
      </c>
      <c r="C8" s="748" t="s">
        <v>529</v>
      </c>
      <c r="D8" s="363"/>
      <c r="E8" s="363"/>
      <c r="F8" s="364" t="s">
        <v>29</v>
      </c>
    </row>
    <row r="9" spans="1:6" s="357" customFormat="1" ht="67.5" customHeight="1" outlineLevel="1" thickBot="1" x14ac:dyDescent="0.25">
      <c r="A9" s="745"/>
      <c r="B9" s="365"/>
      <c r="C9" s="749"/>
      <c r="D9" s="363"/>
      <c r="E9" s="363"/>
      <c r="F9" s="364" t="s">
        <v>30</v>
      </c>
    </row>
    <row r="10" spans="1:6" s="357" customFormat="1" ht="70.5" customHeight="1" outlineLevel="1" thickBot="1" x14ac:dyDescent="0.25">
      <c r="A10" s="746" t="s">
        <v>530</v>
      </c>
      <c r="B10" s="366" t="s">
        <v>31</v>
      </c>
      <c r="C10" s="364" t="s">
        <v>32</v>
      </c>
      <c r="D10" s="363"/>
      <c r="E10" s="367"/>
      <c r="F10" s="368" t="s">
        <v>33</v>
      </c>
    </row>
    <row r="11" spans="1:6" s="357" customFormat="1" ht="57" outlineLevel="1" thickBot="1" x14ac:dyDescent="0.25">
      <c r="A11" s="747"/>
      <c r="B11" s="369"/>
      <c r="C11" s="368" t="s">
        <v>34</v>
      </c>
      <c r="D11" s="363"/>
      <c r="E11" s="367"/>
      <c r="F11" s="363"/>
    </row>
    <row r="12" spans="1:6" s="357" customFormat="1" ht="56.25" customHeight="1" outlineLevel="1" x14ac:dyDescent="0.2">
      <c r="A12" s="746" t="s">
        <v>531</v>
      </c>
      <c r="B12" s="366" t="s">
        <v>35</v>
      </c>
      <c r="C12" s="364" t="s">
        <v>36</v>
      </c>
      <c r="D12" s="363"/>
      <c r="E12" s="367"/>
      <c r="F12" s="370"/>
    </row>
    <row r="13" spans="1:6" s="357" customFormat="1" ht="48.75" customHeight="1" outlineLevel="1" thickBot="1" x14ac:dyDescent="0.25">
      <c r="A13" s="747"/>
      <c r="B13" s="369"/>
      <c r="C13" s="368" t="s">
        <v>37</v>
      </c>
      <c r="D13" s="363"/>
      <c r="E13" s="367"/>
      <c r="F13" s="370"/>
    </row>
    <row r="14" spans="1:6" s="357" customFormat="1" ht="23.25" outlineLevel="1" thickBot="1" x14ac:dyDescent="0.25">
      <c r="A14" s="371" t="s">
        <v>532</v>
      </c>
      <c r="B14" s="372"/>
      <c r="C14" s="373"/>
      <c r="D14" s="363"/>
      <c r="E14" s="367"/>
      <c r="F14" s="370"/>
    </row>
    <row r="15" spans="1:6" s="357" customFormat="1" ht="56.25" customHeight="1" outlineLevel="1" x14ac:dyDescent="0.2">
      <c r="A15" s="746" t="s">
        <v>533</v>
      </c>
      <c r="B15" s="374" t="s">
        <v>38</v>
      </c>
      <c r="C15" s="375" t="s">
        <v>39</v>
      </c>
      <c r="D15" s="363"/>
      <c r="E15" s="367"/>
      <c r="F15" s="363"/>
    </row>
    <row r="16" spans="1:6" s="357" customFormat="1" ht="57.75" customHeight="1" outlineLevel="1" thickBot="1" x14ac:dyDescent="0.25">
      <c r="A16" s="747"/>
      <c r="B16" s="368" t="s">
        <v>40</v>
      </c>
      <c r="C16" s="376" t="s">
        <v>41</v>
      </c>
      <c r="D16" s="363"/>
      <c r="E16" s="367"/>
      <c r="F16" s="363"/>
    </row>
    <row r="17" spans="1:6" s="357" customFormat="1" ht="57" outlineLevel="1" thickBot="1" x14ac:dyDescent="0.25">
      <c r="A17" s="377"/>
      <c r="B17" s="378" t="s">
        <v>42</v>
      </c>
      <c r="C17" s="364" t="s">
        <v>43</v>
      </c>
      <c r="D17" s="363"/>
      <c r="E17" s="367"/>
      <c r="F17" s="363"/>
    </row>
    <row r="18" spans="1:6" s="357" customFormat="1" ht="57" outlineLevel="1" thickBot="1" x14ac:dyDescent="0.25">
      <c r="A18" s="379"/>
      <c r="B18" s="378" t="s">
        <v>44</v>
      </c>
      <c r="C18" s="368" t="s">
        <v>45</v>
      </c>
      <c r="D18" s="363"/>
      <c r="E18" s="367"/>
      <c r="F18" s="363"/>
    </row>
    <row r="19" spans="1:6" s="357" customFormat="1" ht="25.5" customHeight="1" outlineLevel="1" thickBot="1" x14ac:dyDescent="0.25">
      <c r="A19" s="379"/>
      <c r="B19" s="363"/>
      <c r="C19" s="380" t="s">
        <v>534</v>
      </c>
      <c r="D19" s="363"/>
      <c r="E19" s="363"/>
      <c r="F19" s="381"/>
    </row>
    <row r="20" spans="1:6" s="357" customFormat="1" ht="25.5" customHeight="1" outlineLevel="1" thickBot="1" x14ac:dyDescent="0.25">
      <c r="A20" s="379"/>
      <c r="B20" s="363"/>
      <c r="C20" s="382" t="s">
        <v>535</v>
      </c>
      <c r="D20" s="363"/>
      <c r="E20" s="363"/>
      <c r="F20" s="381"/>
    </row>
    <row r="21" spans="1:6" s="357" customFormat="1" ht="92.25" customHeight="1" outlineLevel="1" x14ac:dyDescent="0.2">
      <c r="A21" s="379"/>
      <c r="B21" s="363"/>
      <c r="C21" s="364" t="s">
        <v>536</v>
      </c>
      <c r="D21" s="364" t="s">
        <v>46</v>
      </c>
      <c r="E21" s="367"/>
      <c r="F21" s="364" t="s">
        <v>537</v>
      </c>
    </row>
    <row r="22" spans="1:6" s="357" customFormat="1" ht="45.75" outlineLevel="1" thickBot="1" x14ac:dyDescent="0.25">
      <c r="A22" s="379"/>
      <c r="B22" s="363"/>
      <c r="C22" s="383" t="s">
        <v>47</v>
      </c>
      <c r="D22" s="383" t="s">
        <v>48</v>
      </c>
      <c r="E22" s="367"/>
      <c r="F22" s="383" t="s">
        <v>49</v>
      </c>
    </row>
    <row r="23" spans="1:6" s="357" customFormat="1" ht="11.25" x14ac:dyDescent="0.2">
      <c r="A23" s="384"/>
      <c r="B23" s="385"/>
      <c r="C23" s="386"/>
      <c r="D23" s="386"/>
      <c r="E23" s="387"/>
      <c r="F23" s="388"/>
    </row>
    <row r="24" spans="1:6" s="357" customFormat="1" ht="57.75" customHeight="1" thickBot="1" x14ac:dyDescent="0.25">
      <c r="A24" s="389" t="s">
        <v>538</v>
      </c>
      <c r="B24" s="390"/>
      <c r="C24" s="391"/>
      <c r="D24" s="391"/>
      <c r="E24" s="392"/>
      <c r="F24" s="393"/>
    </row>
    <row r="25" spans="1:6" s="357" customFormat="1" ht="58.5" hidden="1" customHeight="1" outlineLevel="1" thickBot="1" x14ac:dyDescent="0.25">
      <c r="A25" s="737" t="s">
        <v>539</v>
      </c>
      <c r="B25" s="394" t="s">
        <v>50</v>
      </c>
      <c r="C25" s="740" t="s">
        <v>51</v>
      </c>
      <c r="D25" s="395"/>
      <c r="E25" s="396"/>
      <c r="F25" s="397" t="s">
        <v>29</v>
      </c>
    </row>
    <row r="26" spans="1:6" s="357" customFormat="1" ht="45.75" hidden="1" customHeight="1" outlineLevel="1" thickBot="1" x14ac:dyDescent="0.25">
      <c r="A26" s="738"/>
      <c r="B26" s="398" t="s">
        <v>42</v>
      </c>
      <c r="C26" s="741"/>
      <c r="D26" s="395"/>
      <c r="E26" s="396"/>
      <c r="F26" s="399" t="s">
        <v>52</v>
      </c>
    </row>
    <row r="27" spans="1:6" s="357" customFormat="1" ht="45.75" hidden="1" customHeight="1" outlineLevel="1" thickBot="1" x14ac:dyDescent="0.25">
      <c r="A27" s="739"/>
      <c r="B27" s="398" t="s">
        <v>44</v>
      </c>
      <c r="C27" s="400" t="s">
        <v>534</v>
      </c>
      <c r="D27" s="395"/>
      <c r="E27" s="396"/>
      <c r="F27" s="401" t="s">
        <v>53</v>
      </c>
    </row>
    <row r="28" spans="1:6" s="357" customFormat="1" ht="34.5" hidden="1" outlineLevel="1" thickBot="1" x14ac:dyDescent="0.25">
      <c r="A28" s="402"/>
      <c r="B28" s="396"/>
      <c r="C28" s="403" t="s">
        <v>540</v>
      </c>
      <c r="D28" s="402"/>
      <c r="E28" s="402"/>
      <c r="F28" s="404"/>
    </row>
    <row r="29" spans="1:6" s="357" customFormat="1" ht="79.5" hidden="1" outlineLevel="1" thickBot="1" x14ac:dyDescent="0.25">
      <c r="A29" s="396"/>
      <c r="B29" s="396"/>
      <c r="C29" s="399" t="s">
        <v>541</v>
      </c>
      <c r="D29" s="399" t="s">
        <v>46</v>
      </c>
      <c r="E29" s="402"/>
      <c r="F29" s="399" t="s">
        <v>537</v>
      </c>
    </row>
    <row r="30" spans="1:6" s="357" customFormat="1" ht="45.75" hidden="1" outlineLevel="1" thickBot="1" x14ac:dyDescent="0.25">
      <c r="A30" s="396"/>
      <c r="B30" s="396"/>
      <c r="C30" s="405" t="s">
        <v>54</v>
      </c>
      <c r="D30" s="405" t="s">
        <v>55</v>
      </c>
      <c r="E30" s="402"/>
      <c r="F30" s="405" t="s">
        <v>56</v>
      </c>
    </row>
    <row r="31" spans="1:6" s="357" customFormat="1" ht="89.25" customHeight="1" collapsed="1" thickBot="1" x14ac:dyDescent="0.25">
      <c r="A31" s="406" t="s">
        <v>542</v>
      </c>
      <c r="B31" s="407"/>
      <c r="C31" s="408"/>
      <c r="D31" s="408"/>
      <c r="E31" s="409"/>
      <c r="F31" s="410"/>
    </row>
    <row r="32" spans="1:6" s="357" customFormat="1" ht="60.75" hidden="1" customHeight="1" outlineLevel="1" thickBot="1" x14ac:dyDescent="0.25">
      <c r="A32" s="742" t="s">
        <v>543</v>
      </c>
      <c r="B32" s="362" t="s">
        <v>28</v>
      </c>
      <c r="C32" s="750" t="s">
        <v>544</v>
      </c>
      <c r="D32" s="411"/>
      <c r="E32" s="411"/>
      <c r="F32" s="412" t="s">
        <v>57</v>
      </c>
    </row>
    <row r="33" spans="1:6" s="357" customFormat="1" ht="45.75" hidden="1" customHeight="1" outlineLevel="1" thickBot="1" x14ac:dyDescent="0.25">
      <c r="A33" s="743"/>
      <c r="B33" s="413" t="s">
        <v>58</v>
      </c>
      <c r="C33" s="749"/>
      <c r="D33" s="411"/>
      <c r="E33" s="411"/>
      <c r="F33" s="364" t="s">
        <v>52</v>
      </c>
    </row>
    <row r="34" spans="1:6" s="357" customFormat="1" ht="68.25" hidden="1" customHeight="1" outlineLevel="1" thickBot="1" x14ac:dyDescent="0.25">
      <c r="A34" s="751" t="s">
        <v>545</v>
      </c>
      <c r="B34" s="364" t="s">
        <v>59</v>
      </c>
      <c r="C34" s="364" t="s">
        <v>32</v>
      </c>
      <c r="D34" s="370"/>
      <c r="E34" s="411"/>
      <c r="F34" s="368" t="s">
        <v>53</v>
      </c>
    </row>
    <row r="35" spans="1:6" s="357" customFormat="1" ht="57" hidden="1" customHeight="1" outlineLevel="1" thickBot="1" x14ac:dyDescent="0.25">
      <c r="A35" s="752"/>
      <c r="B35" s="413" t="s">
        <v>58</v>
      </c>
      <c r="C35" s="368" t="s">
        <v>60</v>
      </c>
      <c r="D35" s="370"/>
      <c r="E35" s="411"/>
      <c r="F35" s="411"/>
    </row>
    <row r="36" spans="1:6" s="357" customFormat="1" ht="45.75" hidden="1" customHeight="1" outlineLevel="1" thickBot="1" x14ac:dyDescent="0.25">
      <c r="A36" s="751" t="s">
        <v>546</v>
      </c>
      <c r="B36" s="364" t="s">
        <v>61</v>
      </c>
      <c r="C36" s="364" t="s">
        <v>36</v>
      </c>
      <c r="D36" s="370"/>
      <c r="E36" s="411"/>
      <c r="F36" s="411"/>
    </row>
    <row r="37" spans="1:6" s="357" customFormat="1" ht="45.75" hidden="1" customHeight="1" outlineLevel="1" thickBot="1" x14ac:dyDescent="0.25">
      <c r="A37" s="752"/>
      <c r="B37" s="414" t="s">
        <v>58</v>
      </c>
      <c r="C37" s="368" t="s">
        <v>62</v>
      </c>
      <c r="D37" s="370"/>
      <c r="E37" s="411"/>
      <c r="F37" s="411"/>
    </row>
    <row r="38" spans="1:6" s="357" customFormat="1" ht="57" hidden="1" outlineLevel="1" thickBot="1" x14ac:dyDescent="0.25">
      <c r="A38" s="415"/>
      <c r="B38" s="378" t="s">
        <v>42</v>
      </c>
      <c r="C38" s="364" t="s">
        <v>63</v>
      </c>
      <c r="D38" s="370"/>
      <c r="E38" s="411"/>
      <c r="F38" s="411"/>
    </row>
    <row r="39" spans="1:6" s="357" customFormat="1" ht="57" hidden="1" outlineLevel="1" thickBot="1" x14ac:dyDescent="0.25">
      <c r="A39" s="415"/>
      <c r="B39" s="378" t="s">
        <v>44</v>
      </c>
      <c r="C39" s="368" t="s">
        <v>64</v>
      </c>
      <c r="D39" s="411"/>
      <c r="E39" s="411"/>
      <c r="F39" s="370"/>
    </row>
    <row r="40" spans="1:6" s="357" customFormat="1" ht="25.5" hidden="1" customHeight="1" outlineLevel="1" thickBot="1" x14ac:dyDescent="0.25">
      <c r="A40" s="415"/>
      <c r="B40" s="411"/>
      <c r="C40" s="416" t="s">
        <v>534</v>
      </c>
      <c r="D40" s="411"/>
      <c r="E40" s="411"/>
      <c r="F40" s="370"/>
    </row>
    <row r="41" spans="1:6" s="357" customFormat="1" ht="36.75" hidden="1" customHeight="1" outlineLevel="1" thickTop="1" thickBot="1" x14ac:dyDescent="0.25">
      <c r="A41" s="415"/>
      <c r="B41" s="411"/>
      <c r="C41" s="364" t="s">
        <v>547</v>
      </c>
      <c r="D41" s="411"/>
      <c r="E41" s="411"/>
      <c r="F41" s="370"/>
    </row>
    <row r="42" spans="1:6" s="357" customFormat="1" ht="102" hidden="1" outlineLevel="1" thickBot="1" x14ac:dyDescent="0.25">
      <c r="A42" s="415" t="s">
        <v>548</v>
      </c>
      <c r="B42" s="411"/>
      <c r="C42" s="364" t="s">
        <v>536</v>
      </c>
      <c r="D42" s="364" t="s">
        <v>46</v>
      </c>
      <c r="E42" s="411"/>
      <c r="F42" s="364" t="s">
        <v>549</v>
      </c>
    </row>
    <row r="43" spans="1:6" s="357" customFormat="1" ht="45.75" hidden="1" outlineLevel="1" thickBot="1" x14ac:dyDescent="0.25">
      <c r="A43" s="417"/>
      <c r="B43" s="418"/>
      <c r="C43" s="419" t="s">
        <v>65</v>
      </c>
      <c r="D43" s="419" t="s">
        <v>48</v>
      </c>
      <c r="E43" s="418"/>
      <c r="F43" s="419" t="s">
        <v>49</v>
      </c>
    </row>
    <row r="44" spans="1:6" s="357" customFormat="1" ht="81.75" customHeight="1" collapsed="1" thickTop="1" thickBot="1" x14ac:dyDescent="0.25">
      <c r="A44" s="420" t="s">
        <v>550</v>
      </c>
      <c r="B44" s="421"/>
      <c r="C44" s="422"/>
      <c r="D44" s="422"/>
      <c r="E44" s="421"/>
      <c r="F44" s="423"/>
    </row>
    <row r="45" spans="1:6" s="357" customFormat="1" ht="57.75" hidden="1" customHeight="1" outlineLevel="1" thickTop="1" thickBot="1" x14ac:dyDescent="0.25">
      <c r="A45" s="767" t="s">
        <v>551</v>
      </c>
      <c r="B45" s="394" t="s">
        <v>50</v>
      </c>
      <c r="C45" s="402"/>
      <c r="D45" s="424" t="s">
        <v>552</v>
      </c>
      <c r="E45" s="402"/>
      <c r="F45" s="425" t="s">
        <v>29</v>
      </c>
    </row>
    <row r="46" spans="1:6" s="357" customFormat="1" ht="48" hidden="1" customHeight="1" outlineLevel="1" thickBot="1" x14ac:dyDescent="0.25">
      <c r="A46" s="738"/>
      <c r="B46" s="398" t="s">
        <v>42</v>
      </c>
      <c r="C46" s="404"/>
      <c r="D46" s="401" t="s">
        <v>66</v>
      </c>
      <c r="E46" s="402"/>
      <c r="F46" s="424" t="s">
        <v>67</v>
      </c>
    </row>
    <row r="47" spans="1:6" s="357" customFormat="1" ht="47.25" hidden="1" customHeight="1" outlineLevel="1" thickTop="1" thickBot="1" x14ac:dyDescent="0.25">
      <c r="A47" s="739"/>
      <c r="B47" s="398" t="s">
        <v>44</v>
      </c>
      <c r="C47" s="402"/>
      <c r="D47" s="753" t="s">
        <v>553</v>
      </c>
      <c r="E47" s="402"/>
      <c r="F47" s="401" t="s">
        <v>53</v>
      </c>
    </row>
    <row r="48" spans="1:6" s="357" customFormat="1" ht="46.5" hidden="1" customHeight="1" outlineLevel="1" thickBot="1" x14ac:dyDescent="0.25">
      <c r="A48" s="402"/>
      <c r="B48" s="402"/>
      <c r="C48" s="402"/>
      <c r="D48" s="754"/>
      <c r="E48" s="402"/>
      <c r="F48" s="765" t="s">
        <v>554</v>
      </c>
    </row>
    <row r="49" spans="1:6" s="357" customFormat="1" ht="21" hidden="1" customHeight="1" outlineLevel="1" thickBot="1" x14ac:dyDescent="0.25">
      <c r="A49" s="402"/>
      <c r="B49" s="402"/>
      <c r="C49" s="402"/>
      <c r="D49" s="402"/>
      <c r="E49" s="402"/>
      <c r="F49" s="766"/>
    </row>
    <row r="50" spans="1:6" s="357" customFormat="1" ht="35.25" hidden="1" outlineLevel="1" thickTop="1" thickBot="1" x14ac:dyDescent="0.25">
      <c r="A50" s="426"/>
      <c r="B50" s="426"/>
      <c r="C50" s="426"/>
      <c r="D50" s="426"/>
      <c r="E50" s="426"/>
      <c r="F50" s="427" t="s">
        <v>56</v>
      </c>
    </row>
    <row r="51" spans="1:6" s="357" customFormat="1" ht="65.25" customHeight="1" collapsed="1" thickTop="1" thickBot="1" x14ac:dyDescent="0.25">
      <c r="A51" s="428" t="s">
        <v>555</v>
      </c>
      <c r="B51" s="429"/>
      <c r="C51" s="429"/>
      <c r="D51" s="429"/>
      <c r="E51" s="429"/>
      <c r="F51" s="430"/>
    </row>
    <row r="52" spans="1:6" s="357" customFormat="1" ht="46.5" hidden="1" outlineLevel="1" thickTop="1" thickBot="1" x14ac:dyDescent="0.25">
      <c r="A52" s="431" t="s">
        <v>556</v>
      </c>
      <c r="B52" s="411"/>
      <c r="C52" s="411"/>
      <c r="D52" s="411"/>
      <c r="E52" s="362" t="s">
        <v>68</v>
      </c>
      <c r="F52" s="432" t="s">
        <v>29</v>
      </c>
    </row>
    <row r="53" spans="1:6" s="357" customFormat="1" ht="35.25" hidden="1" customHeight="1" outlineLevel="1" x14ac:dyDescent="0.2">
      <c r="A53" s="433"/>
      <c r="B53" s="411"/>
      <c r="C53" s="411"/>
      <c r="D53" s="411"/>
      <c r="E53" s="368" t="s">
        <v>69</v>
      </c>
      <c r="F53" s="364" t="s">
        <v>70</v>
      </c>
    </row>
    <row r="54" spans="1:6" s="357" customFormat="1" ht="33.75" hidden="1" customHeight="1" outlineLevel="1" x14ac:dyDescent="0.2">
      <c r="A54" s="434"/>
      <c r="B54" s="411"/>
      <c r="C54" s="370"/>
      <c r="D54" s="411"/>
      <c r="E54" s="757" t="s">
        <v>71</v>
      </c>
      <c r="F54" s="368" t="s">
        <v>53</v>
      </c>
    </row>
    <row r="55" spans="1:6" s="357" customFormat="1" ht="37.5" hidden="1" customHeight="1" outlineLevel="1" x14ac:dyDescent="0.2">
      <c r="A55" s="434"/>
      <c r="B55" s="411"/>
      <c r="C55" s="370"/>
      <c r="D55" s="411"/>
      <c r="E55" s="758"/>
      <c r="F55" s="364" t="s">
        <v>0</v>
      </c>
    </row>
    <row r="56" spans="1:6" s="357" customFormat="1" ht="36" hidden="1" customHeight="1" outlineLevel="1" x14ac:dyDescent="0.2">
      <c r="A56" s="435"/>
      <c r="B56" s="418"/>
      <c r="C56" s="418"/>
      <c r="D56" s="436"/>
      <c r="E56" s="759"/>
      <c r="F56" s="419" t="s">
        <v>49</v>
      </c>
    </row>
    <row r="57" spans="1:6" s="357" customFormat="1" ht="75" customHeight="1" collapsed="1" thickTop="1" thickBot="1" x14ac:dyDescent="0.25">
      <c r="A57" s="437" t="s">
        <v>1</v>
      </c>
      <c r="B57" s="421"/>
      <c r="C57" s="421"/>
      <c r="D57" s="421"/>
      <c r="E57" s="421"/>
      <c r="F57" s="423"/>
    </row>
    <row r="58" spans="1:6" s="357" customFormat="1" ht="45.75" customHeight="1" thickTop="1" x14ac:dyDescent="0.2">
      <c r="A58" s="760" t="s">
        <v>2</v>
      </c>
      <c r="B58" s="402"/>
      <c r="C58" s="424" t="s">
        <v>3</v>
      </c>
      <c r="D58" s="402"/>
      <c r="E58" s="402"/>
      <c r="F58" s="438"/>
    </row>
    <row r="59" spans="1:6" s="357" customFormat="1" ht="33.75" x14ac:dyDescent="0.2">
      <c r="A59" s="761"/>
      <c r="B59" s="402"/>
      <c r="C59" s="405" t="s">
        <v>66</v>
      </c>
      <c r="D59" s="402"/>
      <c r="E59" s="402"/>
      <c r="F59" s="438"/>
    </row>
    <row r="60" spans="1:6" s="357" customFormat="1" ht="11.25" x14ac:dyDescent="0.2">
      <c r="A60" s="439"/>
      <c r="B60" s="439"/>
      <c r="C60" s="439"/>
      <c r="D60" s="439"/>
      <c r="E60" s="439"/>
      <c r="F60" s="439"/>
    </row>
    <row r="61" spans="1:6" s="357" customFormat="1" ht="11.25" x14ac:dyDescent="0.2">
      <c r="A61" s="762" t="s">
        <v>4</v>
      </c>
      <c r="B61" s="762"/>
      <c r="C61" s="762"/>
      <c r="D61" s="762"/>
      <c r="E61" s="762"/>
      <c r="F61" s="762"/>
    </row>
    <row r="62" spans="1:6" s="357" customFormat="1" ht="24" customHeight="1" x14ac:dyDescent="0.2">
      <c r="A62" s="440"/>
      <c r="B62" s="441" t="s">
        <v>5</v>
      </c>
      <c r="C62" s="768" t="s">
        <v>6</v>
      </c>
      <c r="D62" s="769"/>
      <c r="E62" s="768" t="s">
        <v>7</v>
      </c>
      <c r="F62" s="769"/>
    </row>
    <row r="63" spans="1:6" s="357" customFormat="1" ht="22.5" customHeight="1" x14ac:dyDescent="0.2">
      <c r="A63" s="442" t="s">
        <v>73</v>
      </c>
      <c r="B63" s="443" t="s">
        <v>8</v>
      </c>
      <c r="C63" s="763" t="s">
        <v>9</v>
      </c>
      <c r="D63" s="764"/>
      <c r="E63" s="755" t="s">
        <v>8</v>
      </c>
      <c r="F63" s="756"/>
    </row>
    <row r="64" spans="1:6" s="357" customFormat="1" ht="21.75" customHeight="1" x14ac:dyDescent="0.2">
      <c r="A64" s="442" t="s">
        <v>10</v>
      </c>
      <c r="B64" s="443" t="s">
        <v>11</v>
      </c>
      <c r="C64" s="755" t="s">
        <v>12</v>
      </c>
      <c r="D64" s="756"/>
      <c r="E64" s="763" t="s">
        <v>13</v>
      </c>
      <c r="F64" s="764"/>
    </row>
    <row r="65" spans="1:8" s="357" customFormat="1" ht="11.25" x14ac:dyDescent="0.2">
      <c r="A65" s="442" t="s">
        <v>14</v>
      </c>
      <c r="B65" s="443" t="s">
        <v>647</v>
      </c>
      <c r="C65" s="755" t="s">
        <v>647</v>
      </c>
      <c r="D65" s="756"/>
      <c r="E65" s="755" t="s">
        <v>647</v>
      </c>
      <c r="F65" s="756"/>
    </row>
    <row r="66" spans="1:8" s="357" customFormat="1" ht="15.75" customHeight="1" x14ac:dyDescent="0.2">
      <c r="A66" s="442" t="s">
        <v>15</v>
      </c>
      <c r="B66" s="443" t="s">
        <v>647</v>
      </c>
      <c r="C66" s="755" t="s">
        <v>647</v>
      </c>
      <c r="D66" s="756"/>
      <c r="E66" s="755" t="s">
        <v>647</v>
      </c>
      <c r="F66" s="756"/>
    </row>
    <row r="67" spans="1:8" s="357" customFormat="1" ht="15.75" customHeight="1" x14ac:dyDescent="0.2">
      <c r="A67" s="442" t="s">
        <v>435</v>
      </c>
      <c r="B67" s="443" t="s">
        <v>16</v>
      </c>
      <c r="C67" s="755" t="s">
        <v>16</v>
      </c>
      <c r="D67" s="756"/>
      <c r="E67" s="755" t="s">
        <v>16</v>
      </c>
      <c r="F67" s="756"/>
    </row>
    <row r="68" spans="1:8" s="357" customFormat="1" ht="15.75" customHeight="1" x14ac:dyDescent="0.2">
      <c r="A68" s="442" t="s">
        <v>17</v>
      </c>
      <c r="B68" s="443" t="s">
        <v>16</v>
      </c>
      <c r="C68" s="755" t="s">
        <v>16</v>
      </c>
      <c r="D68" s="756"/>
      <c r="E68" s="755" t="s">
        <v>16</v>
      </c>
      <c r="F68" s="756"/>
    </row>
    <row r="69" spans="1:8" s="357" customFormat="1" ht="12.75" customHeight="1" x14ac:dyDescent="0.2">
      <c r="A69" s="444"/>
      <c r="B69" s="444"/>
      <c r="C69" s="444"/>
      <c r="D69" s="772" t="s">
        <v>18</v>
      </c>
      <c r="E69" s="772"/>
      <c r="F69" s="445"/>
      <c r="G69" s="446"/>
      <c r="H69" s="447"/>
    </row>
    <row r="70" spans="1:8" s="357" customFormat="1" ht="25.5" customHeight="1" thickBot="1" x14ac:dyDescent="0.25">
      <c r="A70" s="770" t="s">
        <v>19</v>
      </c>
      <c r="B70" s="771"/>
      <c r="C70" s="771"/>
      <c r="D70" s="771"/>
      <c r="E70" s="771"/>
      <c r="F70" s="771"/>
    </row>
    <row r="71" spans="1:8" s="357" customFormat="1" ht="12" thickTop="1" x14ac:dyDescent="0.2">
      <c r="A71" s="404"/>
      <c r="B71" s="404"/>
      <c r="C71" s="404"/>
      <c r="D71" s="404"/>
      <c r="E71" s="404"/>
      <c r="F71" s="404"/>
    </row>
    <row r="72" spans="1:8" s="357" customFormat="1" ht="11.25" x14ac:dyDescent="0.2">
      <c r="A72" s="448" t="s">
        <v>20</v>
      </c>
      <c r="B72" s="449"/>
      <c r="C72" s="449"/>
      <c r="D72" s="404"/>
      <c r="E72" s="404"/>
      <c r="F72" s="404"/>
    </row>
    <row r="73" spans="1:8" s="357" customFormat="1" ht="11.25" x14ac:dyDescent="0.2">
      <c r="A73" s="404"/>
      <c r="B73" s="404"/>
      <c r="C73" s="404"/>
      <c r="D73" s="404"/>
      <c r="E73" s="404"/>
      <c r="F73" s="404"/>
    </row>
    <row r="74" spans="1:8" s="357" customFormat="1" ht="11.25" x14ac:dyDescent="0.2">
      <c r="A74" s="450" t="s">
        <v>21</v>
      </c>
      <c r="B74" s="451"/>
      <c r="C74" s="451"/>
      <c r="D74" s="451"/>
      <c r="E74" s="451"/>
      <c r="F74" s="451"/>
    </row>
    <row r="75" spans="1:8" x14ac:dyDescent="0.2">
      <c r="A75" s="452" t="s">
        <v>22</v>
      </c>
      <c r="B75" s="453"/>
      <c r="C75" s="453"/>
      <c r="D75" s="453"/>
      <c r="E75" s="453"/>
      <c r="F75" s="453"/>
    </row>
    <row r="76" spans="1:8" x14ac:dyDescent="0.2">
      <c r="A76" s="454"/>
      <c r="B76" s="454"/>
      <c r="C76" s="454"/>
      <c r="D76" s="454"/>
      <c r="E76" s="454"/>
      <c r="F76" s="454"/>
    </row>
    <row r="77" spans="1:8" x14ac:dyDescent="0.2">
      <c r="A77" s="404"/>
      <c r="B77" s="454"/>
      <c r="C77" s="454"/>
      <c r="D77" s="454"/>
      <c r="E77" s="454"/>
      <c r="F77" s="454"/>
    </row>
    <row r="78" spans="1:8" x14ac:dyDescent="0.2">
      <c r="A78" s="454"/>
      <c r="B78" s="454"/>
      <c r="C78" s="454"/>
      <c r="D78" s="454"/>
      <c r="E78" s="454"/>
      <c r="F78" s="454"/>
    </row>
  </sheetData>
  <mergeCells count="33">
    <mergeCell ref="A70:F70"/>
    <mergeCell ref="C64:D64"/>
    <mergeCell ref="E64:F64"/>
    <mergeCell ref="C65:D65"/>
    <mergeCell ref="E65:F65"/>
    <mergeCell ref="C68:D68"/>
    <mergeCell ref="C66:D66"/>
    <mergeCell ref="E66:F66"/>
    <mergeCell ref="C67:D67"/>
    <mergeCell ref="E68:F68"/>
    <mergeCell ref="D69:E69"/>
    <mergeCell ref="A34:A35"/>
    <mergeCell ref="A36:A37"/>
    <mergeCell ref="D47:D48"/>
    <mergeCell ref="E67:F67"/>
    <mergeCell ref="E54:E56"/>
    <mergeCell ref="A58:A59"/>
    <mergeCell ref="A61:F61"/>
    <mergeCell ref="C63:D63"/>
    <mergeCell ref="F48:F49"/>
    <mergeCell ref="A45:A47"/>
    <mergeCell ref="E63:F63"/>
    <mergeCell ref="C62:D62"/>
    <mergeCell ref="E62:F62"/>
    <mergeCell ref="A25:A27"/>
    <mergeCell ref="C25:C26"/>
    <mergeCell ref="A32:A33"/>
    <mergeCell ref="A8:A9"/>
    <mergeCell ref="A10:A11"/>
    <mergeCell ref="A12:A13"/>
    <mergeCell ref="A15:A16"/>
    <mergeCell ref="C8:C9"/>
    <mergeCell ref="C32:C33"/>
  </mergeCells>
  <phoneticPr fontId="35" type="noConversion"/>
  <pageMargins left="0.75" right="0.25" top="0.5" bottom="0.6" header="0.5" footer="0.25"/>
  <pageSetup scale="85" orientation="landscape" r:id="rId1"/>
  <headerFooter alignWithMargins="0">
    <oddFooter>&amp;LTest Launch Checklist
Communications - Page &amp;P&amp;RBL.PR.001r03
Worksheet revised: 03/04/2010</oddFooter>
  </headerFooter>
  <rowBreaks count="4" manualBreakCount="4">
    <brk id="13" max="5" man="1"/>
    <brk id="22" max="5" man="1"/>
    <brk id="28" max="5" man="1"/>
    <brk id="46"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2"/>
    <pageSetUpPr fitToPage="1"/>
  </sheetPr>
  <dimension ref="A1:G66"/>
  <sheetViews>
    <sheetView workbookViewId="0">
      <selection activeCell="H4" sqref="H4"/>
    </sheetView>
  </sheetViews>
  <sheetFormatPr defaultRowHeight="12.75" x14ac:dyDescent="0.2"/>
  <cols>
    <col min="1" max="1" width="10.42578125" style="195" customWidth="1"/>
    <col min="2" max="2" width="20.140625" style="195" customWidth="1"/>
    <col min="3" max="3" width="25.140625" style="195" customWidth="1"/>
    <col min="4" max="4" width="27.28515625" style="195" customWidth="1"/>
    <col min="5" max="5" width="24.85546875" style="195" customWidth="1"/>
    <col min="6" max="6" width="28.7109375" style="195" customWidth="1"/>
    <col min="7" max="7" width="27.5703125" style="195" customWidth="1"/>
    <col min="8" max="16384" width="9.140625" style="195"/>
  </cols>
  <sheetData>
    <row r="1" spans="1:7" ht="76.5" thickTop="1" thickBot="1" x14ac:dyDescent="0.25">
      <c r="A1" s="194"/>
      <c r="B1" s="233" t="s">
        <v>522</v>
      </c>
      <c r="C1" s="234"/>
      <c r="D1" s="234"/>
      <c r="E1" s="234"/>
      <c r="F1" s="235"/>
      <c r="G1" s="194"/>
    </row>
    <row r="2" spans="1:7" ht="13.5" thickTop="1" x14ac:dyDescent="0.2">
      <c r="B2" s="236" t="s">
        <v>459</v>
      </c>
      <c r="C2" s="237"/>
      <c r="D2" s="237"/>
      <c r="E2" s="238"/>
      <c r="F2" s="239" t="s">
        <v>460</v>
      </c>
      <c r="G2" s="240"/>
    </row>
    <row r="3" spans="1:7" x14ac:dyDescent="0.2">
      <c r="B3" s="775"/>
      <c r="C3" s="776"/>
      <c r="D3" s="776"/>
      <c r="E3" s="777"/>
      <c r="F3" s="241"/>
      <c r="G3" s="242"/>
    </row>
    <row r="4" spans="1:7" x14ac:dyDescent="0.2">
      <c r="B4" s="243"/>
      <c r="C4" s="244" t="s">
        <v>425</v>
      </c>
      <c r="D4" s="245" t="s">
        <v>461</v>
      </c>
      <c r="E4" s="245" t="s">
        <v>462</v>
      </c>
      <c r="F4" s="246" t="s">
        <v>399</v>
      </c>
      <c r="G4" s="247"/>
    </row>
    <row r="5" spans="1:7" ht="13.5" thickBot="1" x14ac:dyDescent="0.25">
      <c r="B5" s="778" t="s">
        <v>73</v>
      </c>
      <c r="C5" s="779"/>
      <c r="D5" s="248"/>
      <c r="E5" s="248"/>
      <c r="F5" s="249"/>
      <c r="G5" s="250"/>
    </row>
    <row r="6" spans="1:7" ht="14.25" thickTop="1" thickBot="1" x14ac:dyDescent="0.25">
      <c r="G6" s="251"/>
    </row>
    <row r="7" spans="1:7" ht="17.25" thickTop="1" thickBot="1" x14ac:dyDescent="0.3">
      <c r="A7" s="252"/>
      <c r="B7" s="783" t="s">
        <v>463</v>
      </c>
      <c r="C7" s="784"/>
      <c r="D7" s="784"/>
      <c r="E7" s="784"/>
      <c r="F7" s="785"/>
      <c r="G7" s="253"/>
    </row>
    <row r="8" spans="1:7" ht="16.5" thickTop="1" thickBot="1" x14ac:dyDescent="0.25">
      <c r="A8" s="252"/>
      <c r="B8" s="254"/>
      <c r="C8" s="254"/>
      <c r="D8" s="780" t="s">
        <v>464</v>
      </c>
      <c r="E8" s="781"/>
      <c r="F8" s="782"/>
    </row>
    <row r="9" spans="1:7" ht="16.5" thickTop="1" thickBot="1" x14ac:dyDescent="0.25">
      <c r="A9" s="252"/>
      <c r="B9" s="254"/>
      <c r="C9" s="254"/>
      <c r="D9" s="255" t="s">
        <v>465</v>
      </c>
      <c r="E9" s="255" t="s">
        <v>466</v>
      </c>
      <c r="F9" s="255" t="s">
        <v>467</v>
      </c>
    </row>
    <row r="10" spans="1:7" ht="16.5" thickTop="1" thickBot="1" x14ac:dyDescent="0.25">
      <c r="A10" s="252"/>
      <c r="B10" s="254"/>
      <c r="C10" s="256"/>
      <c r="D10" s="257"/>
      <c r="E10" s="258"/>
      <c r="F10" s="257"/>
    </row>
    <row r="11" spans="1:7" ht="14.25" thickTop="1" thickBot="1" x14ac:dyDescent="0.25">
      <c r="B11" s="254"/>
      <c r="C11" s="254"/>
      <c r="D11" s="254"/>
      <c r="E11" s="259"/>
      <c r="F11" s="260"/>
      <c r="G11" s="261"/>
    </row>
    <row r="12" spans="1:7" ht="16.5" thickTop="1" x14ac:dyDescent="0.25">
      <c r="A12" s="786" t="s">
        <v>468</v>
      </c>
      <c r="B12" s="787"/>
      <c r="C12" s="787"/>
      <c r="D12" s="787"/>
      <c r="E12" s="787"/>
      <c r="F12" s="787"/>
      <c r="G12" s="788"/>
    </row>
    <row r="13" spans="1:7" ht="13.5" customHeight="1" thickBot="1" x14ac:dyDescent="0.3">
      <c r="A13" s="789" t="s">
        <v>469</v>
      </c>
      <c r="B13" s="790"/>
      <c r="C13" s="790"/>
      <c r="D13" s="790"/>
      <c r="E13" s="790"/>
      <c r="F13" s="790"/>
      <c r="G13" s="791"/>
    </row>
    <row r="14" spans="1:7" ht="13.5" thickTop="1" x14ac:dyDescent="0.2">
      <c r="A14" s="262"/>
      <c r="B14" s="263"/>
      <c r="C14" s="263"/>
      <c r="D14" s="264" t="s">
        <v>470</v>
      </c>
      <c r="E14" s="264" t="s">
        <v>471</v>
      </c>
      <c r="F14" s="265" t="s">
        <v>472</v>
      </c>
      <c r="G14" s="266" t="s">
        <v>473</v>
      </c>
    </row>
    <row r="15" spans="1:7" x14ac:dyDescent="0.2">
      <c r="A15" s="267" t="s">
        <v>474</v>
      </c>
      <c r="B15" s="268" t="s">
        <v>475</v>
      </c>
      <c r="C15" s="269"/>
      <c r="D15" s="261"/>
      <c r="E15" s="261"/>
      <c r="F15" s="260"/>
      <c r="G15" s="270"/>
    </row>
    <row r="16" spans="1:7" x14ac:dyDescent="0.2">
      <c r="A16" s="271"/>
      <c r="B16" s="272" t="s">
        <v>476</v>
      </c>
      <c r="C16" s="273"/>
      <c r="D16" s="273"/>
      <c r="E16" s="274"/>
      <c r="F16" s="275"/>
      <c r="G16" s="276"/>
    </row>
    <row r="17" spans="1:7" x14ac:dyDescent="0.2">
      <c r="A17" s="271"/>
      <c r="B17" s="272" t="s">
        <v>477</v>
      </c>
      <c r="C17" s="273"/>
      <c r="D17" s="273"/>
      <c r="E17" s="274"/>
      <c r="F17" s="275"/>
      <c r="G17" s="276"/>
    </row>
    <row r="18" spans="1:7" x14ac:dyDescent="0.2">
      <c r="A18" s="277"/>
      <c r="B18" s="261"/>
      <c r="C18" s="273"/>
      <c r="D18" s="273"/>
      <c r="E18" s="274"/>
      <c r="F18" s="275"/>
      <c r="G18" s="276"/>
    </row>
    <row r="19" spans="1:7" x14ac:dyDescent="0.2">
      <c r="A19" s="278"/>
      <c r="B19" s="279"/>
      <c r="C19" s="273"/>
      <c r="D19" s="273"/>
      <c r="E19" s="274"/>
      <c r="F19" s="275"/>
      <c r="G19" s="276"/>
    </row>
    <row r="20" spans="1:7" x14ac:dyDescent="0.2">
      <c r="A20" s="267" t="s">
        <v>474</v>
      </c>
      <c r="B20" s="280"/>
      <c r="C20" s="281"/>
      <c r="D20" s="281"/>
      <c r="E20" s="280"/>
      <c r="F20" s="280"/>
      <c r="G20" s="282"/>
    </row>
    <row r="21" spans="1:7" ht="12.75" customHeight="1" x14ac:dyDescent="0.2">
      <c r="A21" s="271"/>
      <c r="B21" s="283" t="s">
        <v>478</v>
      </c>
      <c r="C21" s="284" t="s">
        <v>479</v>
      </c>
      <c r="D21" s="261"/>
      <c r="E21" s="285" t="s">
        <v>480</v>
      </c>
      <c r="F21" s="286" t="s">
        <v>472</v>
      </c>
      <c r="G21" s="287" t="s">
        <v>473</v>
      </c>
    </row>
    <row r="22" spans="1:7" ht="25.5" x14ac:dyDescent="0.2">
      <c r="A22" s="271"/>
      <c r="B22" s="283" t="s">
        <v>481</v>
      </c>
      <c r="C22" s="288" t="s">
        <v>482</v>
      </c>
      <c r="D22" s="289" t="s">
        <v>483</v>
      </c>
      <c r="E22" s="290"/>
      <c r="F22" s="291"/>
      <c r="G22" s="276"/>
    </row>
    <row r="23" spans="1:7" x14ac:dyDescent="0.2">
      <c r="A23" s="271"/>
      <c r="B23" s="283" t="s">
        <v>484</v>
      </c>
      <c r="C23" s="288" t="s">
        <v>485</v>
      </c>
      <c r="D23" s="289" t="s">
        <v>486</v>
      </c>
      <c r="E23" s="292"/>
      <c r="F23" s="291"/>
      <c r="G23" s="276"/>
    </row>
    <row r="24" spans="1:7" ht="25.5" x14ac:dyDescent="0.2">
      <c r="A24" s="293"/>
      <c r="B24" s="268"/>
      <c r="C24" s="288" t="s">
        <v>487</v>
      </c>
      <c r="D24" s="289" t="s">
        <v>488</v>
      </c>
      <c r="E24" s="290"/>
      <c r="F24" s="291"/>
      <c r="G24" s="276"/>
    </row>
    <row r="25" spans="1:7" x14ac:dyDescent="0.2">
      <c r="A25" s="294"/>
      <c r="B25" s="295"/>
      <c r="C25" s="296" t="s">
        <v>489</v>
      </c>
      <c r="D25" s="289" t="s">
        <v>490</v>
      </c>
      <c r="E25" s="292"/>
      <c r="F25" s="291"/>
      <c r="G25" s="276"/>
    </row>
    <row r="26" spans="1:7" x14ac:dyDescent="0.2">
      <c r="A26" s="267" t="s">
        <v>474</v>
      </c>
      <c r="B26" s="280"/>
      <c r="C26" s="280"/>
      <c r="D26" s="280"/>
      <c r="E26" s="280"/>
      <c r="F26" s="280"/>
      <c r="G26" s="282"/>
    </row>
    <row r="27" spans="1:7" x14ac:dyDescent="0.2">
      <c r="A27" s="297"/>
      <c r="B27" s="298" t="s">
        <v>491</v>
      </c>
      <c r="C27" s="299"/>
      <c r="D27" s="299"/>
      <c r="E27" s="285" t="s">
        <v>471</v>
      </c>
      <c r="F27" s="286" t="s">
        <v>472</v>
      </c>
      <c r="G27" s="287" t="s">
        <v>473</v>
      </c>
    </row>
    <row r="28" spans="1:7" ht="27.75" customHeight="1" x14ac:dyDescent="0.2">
      <c r="A28" s="271"/>
      <c r="B28" s="299"/>
      <c r="C28" s="792"/>
      <c r="D28" s="793"/>
      <c r="E28" s="274"/>
      <c r="F28" s="291"/>
      <c r="G28" s="276"/>
    </row>
    <row r="29" spans="1:7" ht="27.75" customHeight="1" x14ac:dyDescent="0.2">
      <c r="A29" s="300"/>
      <c r="B29" s="269"/>
      <c r="C29" s="301"/>
      <c r="D29" s="302"/>
      <c r="E29" s="303"/>
      <c r="F29" s="304"/>
      <c r="G29" s="305"/>
    </row>
    <row r="30" spans="1:7" x14ac:dyDescent="0.2">
      <c r="A30" s="306"/>
      <c r="B30" s="280"/>
      <c r="C30" s="280"/>
      <c r="D30" s="280"/>
      <c r="E30" s="280"/>
      <c r="F30" s="280"/>
      <c r="G30" s="282"/>
    </row>
    <row r="31" spans="1:7" x14ac:dyDescent="0.2">
      <c r="A31" s="267" t="s">
        <v>474</v>
      </c>
      <c r="B31" s="307" t="s">
        <v>492</v>
      </c>
      <c r="C31" s="308"/>
      <c r="D31" s="285" t="s">
        <v>470</v>
      </c>
      <c r="E31" s="285" t="s">
        <v>471</v>
      </c>
      <c r="F31" s="286" t="s">
        <v>472</v>
      </c>
      <c r="G31" s="287" t="s">
        <v>473</v>
      </c>
    </row>
    <row r="32" spans="1:7" x14ac:dyDescent="0.2">
      <c r="A32" s="271"/>
      <c r="B32" s="309" t="s">
        <v>493</v>
      </c>
      <c r="C32" s="310" t="s">
        <v>494</v>
      </c>
      <c r="D32" s="311"/>
      <c r="E32" s="274"/>
      <c r="F32" s="291"/>
      <c r="G32" s="276"/>
    </row>
    <row r="33" spans="1:7" ht="26.25" customHeight="1" x14ac:dyDescent="0.2">
      <c r="A33" s="271"/>
      <c r="B33" s="273"/>
      <c r="C33" s="310" t="s">
        <v>495</v>
      </c>
      <c r="D33" s="311"/>
      <c r="E33" s="274"/>
      <c r="F33" s="291"/>
      <c r="G33" s="276"/>
    </row>
    <row r="34" spans="1:7" ht="27" customHeight="1" x14ac:dyDescent="0.2">
      <c r="A34" s="271"/>
      <c r="B34" s="273"/>
      <c r="C34" s="310" t="s">
        <v>496</v>
      </c>
      <c r="D34" s="311"/>
      <c r="E34" s="274"/>
      <c r="F34" s="291"/>
      <c r="G34" s="276"/>
    </row>
    <row r="35" spans="1:7" x14ac:dyDescent="0.2">
      <c r="A35" s="271"/>
      <c r="B35" s="273"/>
      <c r="C35" s="310" t="s">
        <v>497</v>
      </c>
      <c r="D35" s="311"/>
      <c r="E35" s="274"/>
      <c r="F35" s="291"/>
      <c r="G35" s="276"/>
    </row>
    <row r="36" spans="1:7" x14ac:dyDescent="0.2">
      <c r="A36" s="271"/>
      <c r="B36" s="273"/>
      <c r="C36" s="310" t="s">
        <v>498</v>
      </c>
      <c r="D36" s="311"/>
      <c r="E36" s="274"/>
      <c r="F36" s="291"/>
      <c r="G36" s="276"/>
    </row>
    <row r="37" spans="1:7" x14ac:dyDescent="0.2">
      <c r="A37" s="271"/>
      <c r="B37" s="273"/>
      <c r="C37" s="310" t="s">
        <v>499</v>
      </c>
      <c r="D37" s="311"/>
      <c r="E37" s="274"/>
      <c r="F37" s="291"/>
      <c r="G37" s="276"/>
    </row>
    <row r="38" spans="1:7" ht="26.25" customHeight="1" x14ac:dyDescent="0.2">
      <c r="A38" s="271"/>
      <c r="B38" s="273"/>
      <c r="C38" s="310" t="s">
        <v>500</v>
      </c>
      <c r="D38" s="311"/>
      <c r="E38" s="274"/>
      <c r="F38" s="291"/>
      <c r="G38" s="276"/>
    </row>
    <row r="39" spans="1:7" x14ac:dyDescent="0.2">
      <c r="A39" s="271"/>
      <c r="B39" s="273"/>
      <c r="C39" s="310" t="s">
        <v>501</v>
      </c>
      <c r="D39" s="311"/>
      <c r="E39" s="274"/>
      <c r="F39" s="291"/>
      <c r="G39" s="276"/>
    </row>
    <row r="40" spans="1:7" x14ac:dyDescent="0.2">
      <c r="A40" s="306"/>
      <c r="B40" s="280"/>
      <c r="C40" s="280"/>
      <c r="D40" s="312"/>
      <c r="E40" s="313"/>
      <c r="F40" s="280"/>
      <c r="G40" s="282"/>
    </row>
    <row r="41" spans="1:7" x14ac:dyDescent="0.2">
      <c r="A41" s="267" t="s">
        <v>474</v>
      </c>
      <c r="B41" s="314" t="s">
        <v>502</v>
      </c>
      <c r="C41" s="315"/>
      <c r="D41" s="285" t="s">
        <v>470</v>
      </c>
      <c r="E41" s="285" t="s">
        <v>471</v>
      </c>
      <c r="F41" s="286" t="s">
        <v>472</v>
      </c>
      <c r="G41" s="287" t="s">
        <v>473</v>
      </c>
    </row>
    <row r="42" spans="1:7" x14ac:dyDescent="0.2">
      <c r="A42" s="300"/>
      <c r="B42" s="316"/>
      <c r="C42" s="317" t="s">
        <v>503</v>
      </c>
      <c r="D42" s="311"/>
      <c r="E42" s="274"/>
      <c r="F42" s="291"/>
      <c r="G42" s="276"/>
    </row>
    <row r="43" spans="1:7" x14ac:dyDescent="0.2">
      <c r="A43" s="300"/>
      <c r="B43" s="272"/>
      <c r="C43" s="318" t="s">
        <v>504</v>
      </c>
      <c r="D43" s="311"/>
      <c r="E43" s="274"/>
      <c r="F43" s="291"/>
      <c r="G43" s="276"/>
    </row>
    <row r="44" spans="1:7" x14ac:dyDescent="0.2">
      <c r="A44" s="271"/>
      <c r="B44" s="319"/>
      <c r="C44" s="320" t="s">
        <v>505</v>
      </c>
      <c r="D44" s="311"/>
      <c r="E44" s="274"/>
      <c r="F44" s="291"/>
      <c r="G44" s="276"/>
    </row>
    <row r="45" spans="1:7" x14ac:dyDescent="0.2">
      <c r="A45" s="306"/>
      <c r="B45" s="280"/>
      <c r="C45" s="321"/>
      <c r="D45" s="312"/>
      <c r="E45" s="313"/>
      <c r="F45" s="280"/>
      <c r="G45" s="282"/>
    </row>
    <row r="46" spans="1:7" x14ac:dyDescent="0.2">
      <c r="A46" s="267" t="s">
        <v>474</v>
      </c>
      <c r="B46" s="322" t="s">
        <v>506</v>
      </c>
      <c r="C46" s="308"/>
      <c r="D46" s="285" t="s">
        <v>470</v>
      </c>
      <c r="E46" s="285" t="s">
        <v>471</v>
      </c>
      <c r="F46" s="286" t="s">
        <v>472</v>
      </c>
      <c r="G46" s="287" t="s">
        <v>473</v>
      </c>
    </row>
    <row r="47" spans="1:7" x14ac:dyDescent="0.2">
      <c r="A47" s="271"/>
      <c r="B47" s="323"/>
      <c r="C47" s="324" t="s">
        <v>507</v>
      </c>
      <c r="D47" s="325"/>
      <c r="E47" s="274"/>
      <c r="F47" s="291"/>
      <c r="G47" s="276"/>
    </row>
    <row r="48" spans="1:7" x14ac:dyDescent="0.2">
      <c r="A48" s="300"/>
      <c r="B48" s="326"/>
      <c r="C48" s="327" t="s">
        <v>508</v>
      </c>
      <c r="D48" s="325"/>
      <c r="E48" s="274"/>
      <c r="F48" s="291"/>
      <c r="G48" s="276"/>
    </row>
    <row r="49" spans="1:7" x14ac:dyDescent="0.2">
      <c r="A49" s="300"/>
      <c r="B49" s="326"/>
      <c r="C49" s="327" t="s">
        <v>509</v>
      </c>
      <c r="D49" s="325"/>
      <c r="E49" s="274"/>
      <c r="F49" s="291"/>
      <c r="G49" s="276"/>
    </row>
    <row r="50" spans="1:7" x14ac:dyDescent="0.2">
      <c r="A50" s="306"/>
      <c r="B50" s="280"/>
      <c r="C50" s="321"/>
      <c r="D50" s="328"/>
      <c r="E50" s="313"/>
      <c r="F50" s="280"/>
      <c r="G50" s="282"/>
    </row>
    <row r="51" spans="1:7" x14ac:dyDescent="0.2">
      <c r="A51" s="267" t="s">
        <v>474</v>
      </c>
      <c r="B51" s="322" t="s">
        <v>510</v>
      </c>
      <c r="C51" s="308"/>
      <c r="D51" s="285" t="s">
        <v>470</v>
      </c>
      <c r="E51" s="285" t="s">
        <v>471</v>
      </c>
      <c r="F51" s="286" t="s">
        <v>472</v>
      </c>
      <c r="G51" s="287" t="s">
        <v>473</v>
      </c>
    </row>
    <row r="52" spans="1:7" x14ac:dyDescent="0.2">
      <c r="A52" s="271"/>
      <c r="B52" s="296" t="s">
        <v>511</v>
      </c>
      <c r="C52" s="794" t="s">
        <v>512</v>
      </c>
      <c r="D52" s="311"/>
      <c r="E52" s="274"/>
      <c r="F52" s="291"/>
      <c r="G52" s="276"/>
    </row>
    <row r="53" spans="1:7" ht="38.25" customHeight="1" thickBot="1" x14ac:dyDescent="0.25">
      <c r="A53" s="329"/>
      <c r="B53" s="330" t="s">
        <v>513</v>
      </c>
      <c r="C53" s="795"/>
      <c r="D53" s="330"/>
      <c r="E53" s="331"/>
      <c r="F53" s="332"/>
      <c r="G53" s="333"/>
    </row>
    <row r="54" spans="1:7" ht="38.25" customHeight="1" thickTop="1" x14ac:dyDescent="0.2">
      <c r="A54" s="334"/>
      <c r="B54" s="335" t="s">
        <v>514</v>
      </c>
      <c r="C54" s="773" t="s">
        <v>515</v>
      </c>
      <c r="D54" s="288"/>
      <c r="E54" s="336"/>
      <c r="F54" s="337"/>
      <c r="G54" s="338"/>
    </row>
    <row r="55" spans="1:7" ht="53.25" customHeight="1" x14ac:dyDescent="0.2">
      <c r="A55" s="271"/>
      <c r="B55" s="339" t="s">
        <v>516</v>
      </c>
      <c r="C55" s="774"/>
      <c r="D55" s="340"/>
      <c r="E55" s="274"/>
      <c r="F55" s="291"/>
      <c r="G55" s="276"/>
    </row>
    <row r="56" spans="1:7" ht="13.5" thickBot="1" x14ac:dyDescent="0.25">
      <c r="A56" s="341"/>
      <c r="B56" s="342"/>
      <c r="C56" s="342"/>
      <c r="D56" s="342"/>
      <c r="E56" s="343"/>
      <c r="F56" s="342"/>
      <c r="G56" s="344"/>
    </row>
    <row r="57" spans="1:7" ht="13.5" thickTop="1" x14ac:dyDescent="0.2">
      <c r="A57" s="254"/>
      <c r="B57" s="254"/>
      <c r="C57" s="254"/>
      <c r="D57" s="254"/>
      <c r="E57" s="345"/>
      <c r="F57" s="254"/>
      <c r="G57" s="254"/>
    </row>
    <row r="58" spans="1:7" x14ac:dyDescent="0.2">
      <c r="A58" s="254"/>
      <c r="B58" s="254"/>
      <c r="C58" s="254"/>
      <c r="D58" s="254"/>
      <c r="E58" s="254"/>
      <c r="F58" s="254"/>
      <c r="G58" s="254"/>
    </row>
    <row r="59" spans="1:7" x14ac:dyDescent="0.2">
      <c r="A59" s="254"/>
      <c r="B59" s="254"/>
      <c r="C59" s="254"/>
      <c r="D59" s="254"/>
      <c r="E59" s="254"/>
      <c r="F59" s="254"/>
      <c r="G59" s="254"/>
    </row>
    <row r="60" spans="1:7" ht="11.25" customHeight="1" x14ac:dyDescent="0.2">
      <c r="A60" s="254"/>
      <c r="B60" s="254"/>
      <c r="C60" s="346"/>
      <c r="D60" s="254"/>
      <c r="E60" s="254"/>
      <c r="F60" s="254"/>
      <c r="G60" s="254"/>
    </row>
    <row r="61" spans="1:7" ht="13.5" hidden="1" thickBot="1" x14ac:dyDescent="0.25">
      <c r="A61" s="254"/>
      <c r="B61" s="254"/>
      <c r="C61" s="347" t="s">
        <v>517</v>
      </c>
      <c r="D61" s="254"/>
      <c r="E61" s="254"/>
      <c r="F61" s="254"/>
      <c r="G61" s="254"/>
    </row>
    <row r="62" spans="1:7" hidden="1" x14ac:dyDescent="0.2">
      <c r="A62" s="254"/>
      <c r="B62" s="254"/>
      <c r="C62" s="348" t="s">
        <v>518</v>
      </c>
      <c r="D62" s="254"/>
      <c r="E62" s="254"/>
      <c r="F62" s="254"/>
      <c r="G62" s="254"/>
    </row>
    <row r="63" spans="1:7" ht="13.5" hidden="1" thickBot="1" x14ac:dyDescent="0.25">
      <c r="A63" s="254"/>
      <c r="B63" s="254"/>
      <c r="C63" s="349" t="s">
        <v>519</v>
      </c>
      <c r="D63" s="254"/>
      <c r="E63" s="254"/>
      <c r="F63" s="254"/>
      <c r="G63" s="254"/>
    </row>
    <row r="64" spans="1:7" hidden="1" x14ac:dyDescent="0.2">
      <c r="A64" s="254"/>
      <c r="B64" s="254"/>
      <c r="C64" s="254" t="s">
        <v>520</v>
      </c>
      <c r="D64" s="254"/>
      <c r="E64" s="254"/>
      <c r="F64" s="254"/>
      <c r="G64" s="254"/>
    </row>
    <row r="65" spans="1:7" hidden="1" x14ac:dyDescent="0.2">
      <c r="A65" s="254"/>
      <c r="B65" s="254"/>
      <c r="C65" s="254" t="s">
        <v>521</v>
      </c>
      <c r="D65" s="254"/>
      <c r="E65" s="254"/>
      <c r="F65" s="254"/>
      <c r="G65" s="254"/>
    </row>
    <row r="66" spans="1:7" x14ac:dyDescent="0.2">
      <c r="A66" s="254"/>
      <c r="B66" s="254"/>
      <c r="C66" s="254"/>
      <c r="D66" s="254"/>
      <c r="E66" s="254"/>
      <c r="F66" s="254"/>
      <c r="G66" s="254"/>
    </row>
  </sheetData>
  <mergeCells count="9">
    <mergeCell ref="C54:C55"/>
    <mergeCell ref="B3:E3"/>
    <mergeCell ref="B5:C5"/>
    <mergeCell ref="D8:F8"/>
    <mergeCell ref="B7:F7"/>
    <mergeCell ref="A12:G12"/>
    <mergeCell ref="A13:G13"/>
    <mergeCell ref="C28:D28"/>
    <mergeCell ref="C52:C53"/>
  </mergeCells>
  <phoneticPr fontId="35" type="noConversion"/>
  <conditionalFormatting sqref="B3:F5 G4">
    <cfRule type="cellIs" dxfId="6" priority="1" stopIfTrue="1" operator="equal">
      <formula>0</formula>
    </cfRule>
  </conditionalFormatting>
  <dataValidations count="1">
    <dataValidation type="list" allowBlank="1" showInputMessage="1" showErrorMessage="1" sqref="E22:E25">
      <formula1>$C$64:$C$65</formula1>
    </dataValidation>
  </dataValidations>
  <pageMargins left="0.75" right="0.75" top="1" bottom="1" header="0.5" footer="0.5"/>
  <pageSetup scale="55" orientation="portrait" r:id="rId1"/>
  <headerFooter alignWithMargins="0">
    <oddFooter>&amp;LTest Launch Checklist
Admin Communications - Page &amp;P&amp;RBL.PR.001r03
Worksheet Revision Date:  03/04/2010</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5"/>
    <pageSetUpPr fitToPage="1"/>
  </sheetPr>
  <dimension ref="A1:M58"/>
  <sheetViews>
    <sheetView topLeftCell="B31" zoomScaleSheetLayoutView="100" workbookViewId="0">
      <selection activeCell="D28" sqref="D28"/>
    </sheetView>
  </sheetViews>
  <sheetFormatPr defaultRowHeight="12.75" x14ac:dyDescent="0.2"/>
  <cols>
    <col min="1" max="1" width="18.28515625" style="195" bestFit="1" customWidth="1"/>
    <col min="2" max="2" width="34.140625" style="195" bestFit="1" customWidth="1"/>
    <col min="3" max="3" width="6.5703125" style="195" customWidth="1"/>
    <col min="4" max="4" width="27" style="195" customWidth="1"/>
    <col min="5" max="5" width="42.7109375" style="195" customWidth="1"/>
    <col min="6" max="6" width="24.28515625" style="195" customWidth="1"/>
    <col min="7" max="7" width="19.28515625" style="195" customWidth="1"/>
    <col min="8" max="8" width="22.42578125" style="195" customWidth="1"/>
    <col min="9" max="9" width="19" style="195" customWidth="1"/>
    <col min="10" max="10" width="19.28515625" style="195" customWidth="1"/>
    <col min="11" max="11" width="10.7109375" style="195" customWidth="1"/>
    <col min="12" max="12" width="22.5703125" style="195" customWidth="1"/>
    <col min="13" max="13" width="14.85546875" style="195" customWidth="1"/>
    <col min="14" max="16384" width="9.140625" style="195"/>
  </cols>
  <sheetData>
    <row r="1" spans="1:13" x14ac:dyDescent="0.2">
      <c r="A1" s="194"/>
      <c r="M1" s="195" t="s">
        <v>348</v>
      </c>
    </row>
    <row r="2" spans="1:13" ht="15" x14ac:dyDescent="0.2">
      <c r="A2" s="195" t="s">
        <v>349</v>
      </c>
      <c r="B2" s="196"/>
      <c r="C2" s="196"/>
      <c r="D2" s="197" t="s">
        <v>350</v>
      </c>
      <c r="E2" s="197" t="s">
        <v>351</v>
      </c>
      <c r="F2" s="197" t="s">
        <v>185</v>
      </c>
      <c r="G2" s="197" t="s">
        <v>352</v>
      </c>
      <c r="H2" s="197" t="s">
        <v>353</v>
      </c>
      <c r="I2" s="197" t="s">
        <v>354</v>
      </c>
      <c r="J2" s="197" t="s">
        <v>103</v>
      </c>
    </row>
    <row r="3" spans="1:13" ht="195.75" customHeight="1" x14ac:dyDescent="0.2">
      <c r="B3" s="198" t="s">
        <v>73</v>
      </c>
      <c r="C3" s="198">
        <v>1</v>
      </c>
      <c r="D3" s="199" t="s">
        <v>355</v>
      </c>
      <c r="E3" s="199" t="s">
        <v>445</v>
      </c>
      <c r="F3" s="199" t="s">
        <v>446</v>
      </c>
      <c r="G3" s="199" t="s">
        <v>356</v>
      </c>
      <c r="H3" s="199" t="s">
        <v>447</v>
      </c>
      <c r="I3" s="199" t="s">
        <v>448</v>
      </c>
      <c r="J3" s="199" t="s">
        <v>449</v>
      </c>
    </row>
    <row r="4" spans="1:13" ht="180" customHeight="1" x14ac:dyDescent="0.2">
      <c r="B4" s="200" t="s">
        <v>357</v>
      </c>
      <c r="C4" s="198">
        <v>2</v>
      </c>
      <c r="D4" s="199" t="s">
        <v>358</v>
      </c>
      <c r="E4" s="199" t="s">
        <v>450</v>
      </c>
      <c r="F4" s="199" t="s">
        <v>446</v>
      </c>
      <c r="G4" s="199" t="s">
        <v>359</v>
      </c>
      <c r="H4" s="199" t="s">
        <v>451</v>
      </c>
      <c r="I4" s="199" t="s">
        <v>452</v>
      </c>
      <c r="J4" s="199" t="s">
        <v>449</v>
      </c>
    </row>
    <row r="5" spans="1:13" ht="195" customHeight="1" x14ac:dyDescent="0.2">
      <c r="B5" s="201" t="s">
        <v>360</v>
      </c>
      <c r="C5" s="198">
        <v>3</v>
      </c>
      <c r="D5" s="199" t="s">
        <v>358</v>
      </c>
      <c r="E5" s="199" t="s">
        <v>453</v>
      </c>
      <c r="F5" s="199" t="s">
        <v>446</v>
      </c>
      <c r="G5" s="199" t="s">
        <v>359</v>
      </c>
      <c r="H5" s="199" t="s">
        <v>454</v>
      </c>
      <c r="I5" s="199" t="s">
        <v>455</v>
      </c>
      <c r="J5" s="199" t="s">
        <v>361</v>
      </c>
    </row>
    <row r="6" spans="1:13" ht="141.75" customHeight="1" x14ac:dyDescent="0.2">
      <c r="B6" s="200" t="s">
        <v>88</v>
      </c>
      <c r="C6" s="198">
        <v>4</v>
      </c>
      <c r="D6" s="199" t="s">
        <v>358</v>
      </c>
      <c r="E6" s="202"/>
      <c r="F6" s="199" t="s">
        <v>456</v>
      </c>
      <c r="G6" s="199" t="s">
        <v>359</v>
      </c>
      <c r="H6" s="199" t="s">
        <v>362</v>
      </c>
      <c r="I6" s="199" t="s">
        <v>457</v>
      </c>
      <c r="J6" s="199" t="s">
        <v>363</v>
      </c>
    </row>
    <row r="7" spans="1:13" ht="107.25" customHeight="1" x14ac:dyDescent="0.2">
      <c r="B7" s="200" t="s">
        <v>364</v>
      </c>
      <c r="C7" s="198">
        <v>5</v>
      </c>
      <c r="D7" s="199"/>
      <c r="E7" s="202"/>
      <c r="F7" s="199" t="s">
        <v>365</v>
      </c>
      <c r="G7" s="199" t="s">
        <v>366</v>
      </c>
      <c r="H7" s="199" t="s">
        <v>367</v>
      </c>
      <c r="I7" s="199" t="s">
        <v>458</v>
      </c>
      <c r="J7" s="199"/>
    </row>
    <row r="8" spans="1:13" ht="48" customHeight="1" x14ac:dyDescent="0.2">
      <c r="B8" s="200" t="s">
        <v>368</v>
      </c>
      <c r="C8" s="198">
        <v>6</v>
      </c>
      <c r="D8" s="199"/>
      <c r="E8" s="199" t="s">
        <v>369</v>
      </c>
      <c r="F8" s="202"/>
      <c r="G8" s="202"/>
      <c r="H8" s="202" t="s">
        <v>370</v>
      </c>
      <c r="I8" s="199" t="s">
        <v>370</v>
      </c>
      <c r="J8" s="199" t="s">
        <v>371</v>
      </c>
    </row>
    <row r="10" spans="1:13" x14ac:dyDescent="0.2">
      <c r="A10" s="194"/>
    </row>
    <row r="11" spans="1:13" ht="13.5" thickBot="1" x14ac:dyDescent="0.25">
      <c r="D11" s="195" t="s">
        <v>372</v>
      </c>
      <c r="E11" s="195" t="s">
        <v>373</v>
      </c>
      <c r="F11" s="195" t="s">
        <v>374</v>
      </c>
      <c r="G11" s="195" t="s">
        <v>375</v>
      </c>
      <c r="H11" s="195" t="s">
        <v>376</v>
      </c>
      <c r="I11" s="195" t="s">
        <v>377</v>
      </c>
      <c r="J11" s="195" t="s">
        <v>378</v>
      </c>
      <c r="K11" s="195" t="s">
        <v>379</v>
      </c>
    </row>
    <row r="12" spans="1:13" ht="15.75" thickTop="1" x14ac:dyDescent="0.2">
      <c r="A12" s="195" t="s">
        <v>380</v>
      </c>
      <c r="B12" s="203"/>
      <c r="C12" s="204"/>
      <c r="D12" s="205" t="s">
        <v>381</v>
      </c>
      <c r="E12" s="206" t="s">
        <v>351</v>
      </c>
      <c r="F12" s="207" t="s">
        <v>185</v>
      </c>
      <c r="G12" s="207" t="s">
        <v>352</v>
      </c>
      <c r="H12" s="207" t="s">
        <v>353</v>
      </c>
      <c r="I12" s="207" t="s">
        <v>354</v>
      </c>
      <c r="J12" s="208" t="s">
        <v>103</v>
      </c>
    </row>
    <row r="13" spans="1:13" ht="76.5" x14ac:dyDescent="0.2">
      <c r="B13" s="209" t="s">
        <v>73</v>
      </c>
      <c r="C13" s="209">
        <v>1</v>
      </c>
      <c r="D13" s="210" t="s">
        <v>382</v>
      </c>
      <c r="E13" s="211" t="s">
        <v>383</v>
      </c>
      <c r="F13" s="210" t="s">
        <v>384</v>
      </c>
      <c r="G13" s="212" t="s">
        <v>385</v>
      </c>
      <c r="H13" s="213" t="s">
        <v>386</v>
      </c>
      <c r="I13" s="213" t="s">
        <v>387</v>
      </c>
      <c r="J13" s="210" t="s">
        <v>388</v>
      </c>
    </row>
    <row r="14" spans="1:13" ht="76.5" x14ac:dyDescent="0.2">
      <c r="B14" s="196" t="s">
        <v>357</v>
      </c>
      <c r="C14" s="209">
        <v>2</v>
      </c>
      <c r="D14" s="210" t="s">
        <v>382</v>
      </c>
      <c r="E14" s="211" t="s">
        <v>389</v>
      </c>
      <c r="F14" s="210" t="s">
        <v>384</v>
      </c>
      <c r="G14" s="212"/>
      <c r="H14" s="213" t="s">
        <v>386</v>
      </c>
      <c r="I14" s="213" t="s">
        <v>387</v>
      </c>
      <c r="J14" s="212"/>
    </row>
    <row r="15" spans="1:13" ht="76.5" x14ac:dyDescent="0.2">
      <c r="B15" s="214" t="s">
        <v>360</v>
      </c>
      <c r="C15" s="209">
        <v>3</v>
      </c>
      <c r="D15" s="210" t="s">
        <v>390</v>
      </c>
      <c r="E15" s="211" t="s">
        <v>391</v>
      </c>
      <c r="F15" s="210" t="s">
        <v>384</v>
      </c>
      <c r="G15" s="215"/>
      <c r="H15" s="213" t="s">
        <v>386</v>
      </c>
      <c r="I15" s="213" t="s">
        <v>387</v>
      </c>
      <c r="J15" s="212"/>
    </row>
    <row r="16" spans="1:13" ht="25.5" x14ac:dyDescent="0.2">
      <c r="B16" s="196" t="s">
        <v>88</v>
      </c>
      <c r="C16" s="209">
        <v>4</v>
      </c>
      <c r="D16" s="210"/>
      <c r="E16" s="216"/>
      <c r="F16" s="210" t="s">
        <v>392</v>
      </c>
      <c r="G16" s="212"/>
      <c r="H16" s="217"/>
      <c r="I16" s="213" t="s">
        <v>387</v>
      </c>
      <c r="J16" s="212"/>
    </row>
    <row r="17" spans="1:10" ht="25.5" x14ac:dyDescent="0.2">
      <c r="B17" s="196" t="s">
        <v>364</v>
      </c>
      <c r="C17" s="209">
        <v>5</v>
      </c>
      <c r="D17" s="212"/>
      <c r="E17" s="216"/>
      <c r="F17" s="212"/>
      <c r="G17" s="210" t="s">
        <v>393</v>
      </c>
      <c r="H17" s="218"/>
      <c r="I17" s="213" t="s">
        <v>387</v>
      </c>
      <c r="J17" s="215"/>
    </row>
    <row r="18" spans="1:10" ht="63.75" x14ac:dyDescent="0.2">
      <c r="B18" s="196" t="s">
        <v>368</v>
      </c>
      <c r="C18" s="209">
        <v>6</v>
      </c>
      <c r="D18" s="219"/>
      <c r="E18" s="211" t="s">
        <v>394</v>
      </c>
      <c r="F18" s="215"/>
      <c r="G18" s="215"/>
      <c r="H18" s="217"/>
      <c r="I18" s="217"/>
      <c r="J18" s="210" t="s">
        <v>395</v>
      </c>
    </row>
    <row r="19" spans="1:10" ht="15" x14ac:dyDescent="0.2">
      <c r="B19" s="220" t="s">
        <v>396</v>
      </c>
      <c r="G19" s="796"/>
      <c r="H19" s="796"/>
    </row>
    <row r="20" spans="1:10" x14ac:dyDescent="0.2">
      <c r="A20" s="221" t="s">
        <v>397</v>
      </c>
      <c r="B20" s="221" t="s">
        <v>398</v>
      </c>
      <c r="G20" s="222"/>
      <c r="H20" s="222"/>
    </row>
    <row r="21" spans="1:10" x14ac:dyDescent="0.2">
      <c r="A21" s="221" t="s">
        <v>399</v>
      </c>
      <c r="B21" s="221" t="s">
        <v>400</v>
      </c>
      <c r="G21" s="223"/>
    </row>
    <row r="22" spans="1:10" x14ac:dyDescent="0.2">
      <c r="A22" s="221" t="s">
        <v>401</v>
      </c>
      <c r="B22" s="221" t="s">
        <v>402</v>
      </c>
      <c r="G22" s="223"/>
    </row>
    <row r="23" spans="1:10" x14ac:dyDescent="0.2">
      <c r="A23" s="221" t="s">
        <v>403</v>
      </c>
      <c r="B23" s="221" t="s">
        <v>404</v>
      </c>
      <c r="G23" s="223"/>
    </row>
    <row r="24" spans="1:10" x14ac:dyDescent="0.2">
      <c r="A24" s="221" t="s">
        <v>405</v>
      </c>
      <c r="B24" s="221" t="s">
        <v>406</v>
      </c>
      <c r="G24" s="223"/>
    </row>
    <row r="25" spans="1:10" x14ac:dyDescent="0.2">
      <c r="A25" s="221" t="s">
        <v>407</v>
      </c>
      <c r="B25" s="221" t="s">
        <v>408</v>
      </c>
      <c r="G25" s="223"/>
    </row>
    <row r="26" spans="1:10" x14ac:dyDescent="0.2">
      <c r="A26" s="221" t="s">
        <v>409</v>
      </c>
      <c r="B26" s="221" t="s">
        <v>410</v>
      </c>
      <c r="G26" s="224"/>
      <c r="H26" s="225"/>
    </row>
    <row r="27" spans="1:10" x14ac:dyDescent="0.2">
      <c r="A27" s="221" t="s">
        <v>411</v>
      </c>
      <c r="B27" s="221" t="s">
        <v>412</v>
      </c>
      <c r="G27" s="224"/>
      <c r="H27" s="225"/>
    </row>
    <row r="28" spans="1:10" x14ac:dyDescent="0.2">
      <c r="A28" s="221" t="s">
        <v>413</v>
      </c>
      <c r="B28" s="221" t="s">
        <v>414</v>
      </c>
      <c r="G28" s="226"/>
      <c r="H28" s="225"/>
    </row>
    <row r="29" spans="1:10" x14ac:dyDescent="0.2">
      <c r="A29" s="221" t="s">
        <v>415</v>
      </c>
      <c r="B29" s="221" t="s">
        <v>416</v>
      </c>
      <c r="G29" s="224"/>
      <c r="H29" s="225"/>
    </row>
    <row r="30" spans="1:10" x14ac:dyDescent="0.2">
      <c r="A30" s="221" t="s">
        <v>417</v>
      </c>
      <c r="B30" s="221" t="s">
        <v>418</v>
      </c>
      <c r="G30" s="224"/>
      <c r="H30" s="225"/>
    </row>
    <row r="31" spans="1:10" x14ac:dyDescent="0.2">
      <c r="A31" s="221" t="s">
        <v>419</v>
      </c>
      <c r="B31" s="221" t="s">
        <v>414</v>
      </c>
      <c r="G31" s="224"/>
      <c r="H31" s="225"/>
    </row>
    <row r="32" spans="1:10" x14ac:dyDescent="0.2">
      <c r="A32" s="221" t="s">
        <v>420</v>
      </c>
      <c r="B32" s="221" t="s">
        <v>414</v>
      </c>
      <c r="G32" s="224"/>
      <c r="H32" s="225"/>
    </row>
    <row r="33" spans="1:8" x14ac:dyDescent="0.2">
      <c r="A33" s="221" t="s">
        <v>421</v>
      </c>
      <c r="B33" s="221" t="s">
        <v>422</v>
      </c>
      <c r="G33" s="223"/>
      <c r="H33" s="225"/>
    </row>
    <row r="34" spans="1:8" x14ac:dyDescent="0.2">
      <c r="A34" s="221" t="s">
        <v>423</v>
      </c>
      <c r="B34" s="221" t="s">
        <v>424</v>
      </c>
      <c r="G34" s="223"/>
      <c r="H34" s="225"/>
    </row>
    <row r="35" spans="1:8" x14ac:dyDescent="0.2">
      <c r="A35" s="221" t="s">
        <v>425</v>
      </c>
      <c r="B35" s="221" t="s">
        <v>426</v>
      </c>
      <c r="G35" s="223"/>
      <c r="H35" s="225"/>
    </row>
    <row r="36" spans="1:8" x14ac:dyDescent="0.2">
      <c r="A36" s="221" t="s">
        <v>427</v>
      </c>
      <c r="B36" s="221" t="s">
        <v>428</v>
      </c>
      <c r="G36" s="223"/>
      <c r="H36" s="225"/>
    </row>
    <row r="37" spans="1:8" x14ac:dyDescent="0.2">
      <c r="A37" s="221" t="s">
        <v>429</v>
      </c>
      <c r="B37" s="221" t="s">
        <v>430</v>
      </c>
      <c r="G37" s="223"/>
      <c r="H37" s="225"/>
    </row>
    <row r="38" spans="1:8" x14ac:dyDescent="0.2">
      <c r="A38" s="221" t="s">
        <v>431</v>
      </c>
      <c r="B38" s="221" t="s">
        <v>432</v>
      </c>
      <c r="G38" s="223"/>
      <c r="H38" s="225"/>
    </row>
    <row r="39" spans="1:8" x14ac:dyDescent="0.2">
      <c r="A39" s="221" t="s">
        <v>433</v>
      </c>
      <c r="B39" s="221" t="s">
        <v>434</v>
      </c>
      <c r="G39" s="223"/>
      <c r="H39" s="225"/>
    </row>
    <row r="40" spans="1:8" ht="15" x14ac:dyDescent="0.2">
      <c r="B40" s="227" t="s">
        <v>360</v>
      </c>
      <c r="C40" s="228">
        <v>3</v>
      </c>
      <c r="G40" s="223"/>
      <c r="H40" s="225"/>
    </row>
    <row r="41" spans="1:8" ht="15" x14ac:dyDescent="0.2">
      <c r="B41" s="229" t="s">
        <v>357</v>
      </c>
      <c r="C41" s="228">
        <v>2</v>
      </c>
      <c r="G41" s="223"/>
      <c r="H41" s="225"/>
    </row>
    <row r="42" spans="1:8" ht="15" x14ac:dyDescent="0.2">
      <c r="B42" s="229" t="s">
        <v>368</v>
      </c>
      <c r="C42" s="228">
        <v>6</v>
      </c>
      <c r="G42" s="223"/>
      <c r="H42" s="225"/>
    </row>
    <row r="43" spans="1:8" ht="15" x14ac:dyDescent="0.2">
      <c r="B43" s="229" t="s">
        <v>73</v>
      </c>
      <c r="C43" s="228">
        <v>1</v>
      </c>
      <c r="G43" s="223"/>
      <c r="H43" s="225"/>
    </row>
    <row r="44" spans="1:8" ht="15" x14ac:dyDescent="0.2">
      <c r="B44" s="229" t="s">
        <v>435</v>
      </c>
      <c r="C44" s="228">
        <v>5</v>
      </c>
      <c r="G44" s="223"/>
      <c r="H44" s="225"/>
    </row>
    <row r="45" spans="1:8" ht="15" x14ac:dyDescent="0.2">
      <c r="B45" s="229" t="s">
        <v>88</v>
      </c>
      <c r="C45" s="230">
        <v>4</v>
      </c>
      <c r="G45" s="223"/>
      <c r="H45" s="225"/>
    </row>
    <row r="46" spans="1:8" x14ac:dyDescent="0.2">
      <c r="G46" s="223"/>
      <c r="H46" s="225"/>
    </row>
    <row r="47" spans="1:8" ht="15" x14ac:dyDescent="0.2">
      <c r="B47" s="231" t="s">
        <v>436</v>
      </c>
      <c r="G47" s="223"/>
      <c r="H47" s="225"/>
    </row>
    <row r="48" spans="1:8" ht="15" x14ac:dyDescent="0.2">
      <c r="B48" s="229" t="s">
        <v>437</v>
      </c>
    </row>
    <row r="49" spans="1:2" ht="15" x14ac:dyDescent="0.2">
      <c r="B49" s="229" t="s">
        <v>438</v>
      </c>
    </row>
    <row r="50" spans="1:2" ht="15" x14ac:dyDescent="0.2">
      <c r="B50" s="227" t="s">
        <v>439</v>
      </c>
    </row>
    <row r="51" spans="1:2" ht="15" x14ac:dyDescent="0.2">
      <c r="B51" s="229" t="s">
        <v>440</v>
      </c>
    </row>
    <row r="52" spans="1:2" ht="15" x14ac:dyDescent="0.2">
      <c r="B52" s="229" t="s">
        <v>441</v>
      </c>
    </row>
    <row r="53" spans="1:2" ht="15" x14ac:dyDescent="0.2">
      <c r="B53" s="229" t="s">
        <v>442</v>
      </c>
    </row>
    <row r="56" spans="1:2" x14ac:dyDescent="0.2">
      <c r="A56" s="232" t="s">
        <v>443</v>
      </c>
      <c r="B56" s="232"/>
    </row>
    <row r="57" spans="1:2" ht="12.75" hidden="1" customHeight="1" x14ac:dyDescent="0.2">
      <c r="A57" s="232" t="s">
        <v>444</v>
      </c>
    </row>
    <row r="58" spans="1:2" ht="12.75" hidden="1" customHeight="1" x14ac:dyDescent="0.2">
      <c r="A58" s="232"/>
      <c r="B58" s="232"/>
    </row>
  </sheetData>
  <sheetProtection password="C46A" sheet="1"/>
  <mergeCells count="1">
    <mergeCell ref="G19:H19"/>
  </mergeCells>
  <phoneticPr fontId="35" type="noConversion"/>
  <printOptions headings="1"/>
  <pageMargins left="0.26" right="0.2" top="0.75" bottom="0.75" header="0.5" footer="0.5"/>
  <pageSetup scale="48" fitToHeight="4" orientation="landscape" r:id="rId1"/>
  <headerFooter alignWithMargins="0">
    <oddFooter>&amp;Lupdated: 03/04/2010</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
  <sheetViews>
    <sheetView workbookViewId="0">
      <selection activeCell="A2" sqref="A2"/>
    </sheetView>
  </sheetViews>
  <sheetFormatPr defaultRowHeight="15" x14ac:dyDescent="0.25"/>
  <sheetData/>
  <pageMargins left="0.7" right="0.7" top="0.75" bottom="0.75" header="0.3" footer="0.3"/>
  <pageSetup orientation="portrait" horizontalDpi="1200" verticalDpi="1200" r:id="rId1"/>
  <drawing r:id="rId2"/>
  <legacyDrawing r:id="rId3"/>
  <oleObjects>
    <mc:AlternateContent xmlns:mc="http://schemas.openxmlformats.org/markup-compatibility/2006">
      <mc:Choice Requires="x14">
        <oleObject progId="Word.Document.12" shapeId="9217" r:id="rId4">
          <objectPr defaultSize="0" r:id="rId5">
            <anchor moveWithCells="1">
              <from>
                <xdr:col>1</xdr:col>
                <xdr:colOff>0</xdr:colOff>
                <xdr:row>1</xdr:row>
                <xdr:rowOff>0</xdr:rowOff>
              </from>
              <to>
                <xdr:col>10</xdr:col>
                <xdr:colOff>0</xdr:colOff>
                <xdr:row>45</xdr:row>
                <xdr:rowOff>123825</xdr:rowOff>
              </to>
            </anchor>
          </objectPr>
        </oleObject>
      </mc:Choice>
      <mc:Fallback>
        <oleObject progId="Word.Document.12" shapeId="9217" r:id="rId4"/>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40"/>
  <sheetViews>
    <sheetView workbookViewId="0">
      <selection activeCell="B2" sqref="B2"/>
    </sheetView>
  </sheetViews>
  <sheetFormatPr defaultRowHeight="15" x14ac:dyDescent="0.25"/>
  <cols>
    <col min="2" max="2" width="32.5703125" customWidth="1"/>
    <col min="3" max="3" width="38" customWidth="1"/>
    <col min="4" max="4" width="32.85546875" customWidth="1"/>
    <col min="5" max="6" width="18.5703125" bestFit="1" customWidth="1"/>
    <col min="7" max="7" width="11.140625" bestFit="1" customWidth="1"/>
  </cols>
  <sheetData>
    <row r="2" spans="2:7" x14ac:dyDescent="0.25">
      <c r="B2" t="s">
        <v>613</v>
      </c>
      <c r="C2" s="558">
        <f>+'Test Check List'!Z3</f>
        <v>0</v>
      </c>
    </row>
    <row r="3" spans="2:7" x14ac:dyDescent="0.25">
      <c r="B3" t="s">
        <v>614</v>
      </c>
      <c r="C3" s="559">
        <f>+'Test Check List'!AA22</f>
        <v>0</v>
      </c>
    </row>
    <row r="4" spans="2:7" x14ac:dyDescent="0.25">
      <c r="B4" t="s">
        <v>615</v>
      </c>
      <c r="C4" s="558">
        <f>+'Test Check List'!Z12</f>
        <v>0</v>
      </c>
    </row>
    <row r="5" spans="2:7" ht="30.75" thickBot="1" x14ac:dyDescent="0.3">
      <c r="B5" s="555" t="s">
        <v>616</v>
      </c>
      <c r="C5">
        <f>+'Test Check List'!Z54</f>
        <v>0</v>
      </c>
    </row>
    <row r="6" spans="2:7" ht="16.5" thickTop="1" x14ac:dyDescent="0.25">
      <c r="C6" s="504" t="s">
        <v>341</v>
      </c>
      <c r="D6" s="504" t="s">
        <v>265</v>
      </c>
      <c r="E6" s="504" t="s">
        <v>266</v>
      </c>
      <c r="F6" s="504" t="s">
        <v>343</v>
      </c>
      <c r="G6" s="505" t="s">
        <v>342</v>
      </c>
    </row>
    <row r="7" spans="2:7" ht="30" x14ac:dyDescent="0.25">
      <c r="B7" s="555" t="s">
        <v>617</v>
      </c>
      <c r="C7">
        <f>+'Test Check List'!Y51</f>
        <v>0</v>
      </c>
      <c r="D7" s="556">
        <f>+'Test Check List'!Z51</f>
        <v>0</v>
      </c>
      <c r="E7" s="556">
        <f>+'Test Check List'!AA51</f>
        <v>0</v>
      </c>
      <c r="F7" s="556">
        <f>+'Test Check List'!AB51</f>
        <v>0</v>
      </c>
      <c r="G7" s="556">
        <f>+'Test Check List'!AC51</f>
        <v>0</v>
      </c>
    </row>
    <row r="8" spans="2:7" ht="78.75" x14ac:dyDescent="0.25">
      <c r="B8" s="555" t="s">
        <v>618</v>
      </c>
      <c r="C8" s="508" t="s">
        <v>588</v>
      </c>
      <c r="D8" s="508" t="s">
        <v>589</v>
      </c>
      <c r="E8" s="508" t="s">
        <v>590</v>
      </c>
      <c r="F8" s="508" t="s">
        <v>165</v>
      </c>
      <c r="G8" s="508" t="s">
        <v>162</v>
      </c>
    </row>
    <row r="9" spans="2:7" s="490" customFormat="1" x14ac:dyDescent="0.25">
      <c r="B9" s="555"/>
      <c r="C9" s="490">
        <f>+'Test Check List'!Y71</f>
        <v>0</v>
      </c>
      <c r="D9" s="556">
        <f>+'Test Check List'!Z71</f>
        <v>0</v>
      </c>
      <c r="E9" s="556">
        <f>+'Test Check List'!AA71</f>
        <v>0</v>
      </c>
      <c r="F9" s="556">
        <f>+'Test Check List'!AB71</f>
        <v>0</v>
      </c>
      <c r="G9" s="556">
        <f>+'Test Check List'!AC71</f>
        <v>0</v>
      </c>
    </row>
    <row r="10" spans="2:7" s="490" customFormat="1" x14ac:dyDescent="0.25">
      <c r="B10" s="555"/>
      <c r="C10" s="556">
        <f>+'Test Check List'!Y72</f>
        <v>0</v>
      </c>
      <c r="D10" s="556">
        <f>+'Test Check List'!Z72</f>
        <v>0</v>
      </c>
      <c r="E10" s="556">
        <f>+'Test Check List'!AA72</f>
        <v>0</v>
      </c>
      <c r="F10" s="556">
        <f>+'Test Check List'!AB72</f>
        <v>0</v>
      </c>
      <c r="G10" s="556">
        <f>+'Test Check List'!AC72</f>
        <v>0</v>
      </c>
    </row>
    <row r="11" spans="2:7" s="490" customFormat="1" x14ac:dyDescent="0.25">
      <c r="B11" s="555"/>
      <c r="C11" s="556">
        <f>+'Test Check List'!Y73</f>
        <v>0</v>
      </c>
      <c r="D11" s="556">
        <f>+'Test Check List'!Z73</f>
        <v>0</v>
      </c>
      <c r="E11" s="556">
        <f>+'Test Check List'!AA73</f>
        <v>0</v>
      </c>
      <c r="F11" s="556">
        <f>+'Test Check List'!AB73</f>
        <v>0</v>
      </c>
      <c r="G11" s="556">
        <f>+'Test Check List'!AC73</f>
        <v>0</v>
      </c>
    </row>
    <row r="12" spans="2:7" s="490" customFormat="1" x14ac:dyDescent="0.25">
      <c r="B12" s="555"/>
      <c r="C12" s="556">
        <f>+'Test Check List'!Y74</f>
        <v>0</v>
      </c>
      <c r="D12" s="556">
        <f>+'Test Check List'!Z74</f>
        <v>0</v>
      </c>
      <c r="E12" s="556">
        <f>+'Test Check List'!AA74</f>
        <v>0</v>
      </c>
      <c r="F12" s="556">
        <f>+'Test Check List'!AB74</f>
        <v>0</v>
      </c>
      <c r="G12" s="556">
        <f>+'Test Check List'!AC74</f>
        <v>0</v>
      </c>
    </row>
    <row r="13" spans="2:7" s="490" customFormat="1" x14ac:dyDescent="0.25">
      <c r="B13" s="555"/>
      <c r="C13" s="556">
        <f>+'Test Check List'!Y75</f>
        <v>0</v>
      </c>
      <c r="D13" s="556">
        <f>+'Test Check List'!Z75</f>
        <v>0</v>
      </c>
      <c r="E13" s="556">
        <f>+'Test Check List'!AA75</f>
        <v>0</v>
      </c>
      <c r="F13" s="556">
        <f>+'Test Check List'!AB75</f>
        <v>0</v>
      </c>
      <c r="G13" s="556">
        <f>+'Test Check List'!AC75</f>
        <v>0</v>
      </c>
    </row>
    <row r="14" spans="2:7" s="490" customFormat="1" x14ac:dyDescent="0.25">
      <c r="B14" s="555"/>
      <c r="C14" s="556">
        <f>+'Test Check List'!Y76</f>
        <v>0</v>
      </c>
      <c r="D14" s="556">
        <f>+'Test Check List'!Z76</f>
        <v>0</v>
      </c>
      <c r="E14" s="556">
        <f>+'Test Check List'!AA76</f>
        <v>0</v>
      </c>
      <c r="F14" s="556">
        <f>+'Test Check List'!AB76</f>
        <v>0</v>
      </c>
      <c r="G14" s="556">
        <f>+'Test Check List'!AC76</f>
        <v>0</v>
      </c>
    </row>
    <row r="15" spans="2:7" s="490" customFormat="1" x14ac:dyDescent="0.25">
      <c r="B15" s="555"/>
      <c r="C15" s="556">
        <f>+'Test Check List'!Y77</f>
        <v>0</v>
      </c>
      <c r="D15" s="556">
        <f>+'Test Check List'!Z77</f>
        <v>0</v>
      </c>
      <c r="E15" s="556">
        <f>+'Test Check List'!AA77</f>
        <v>0</v>
      </c>
      <c r="F15" s="556">
        <f>+'Test Check List'!AB77</f>
        <v>0</v>
      </c>
      <c r="G15" s="556">
        <f>+'Test Check List'!AC77</f>
        <v>0</v>
      </c>
    </row>
    <row r="16" spans="2:7" x14ac:dyDescent="0.25">
      <c r="C16" s="556">
        <f>+'Test Check List'!Y78</f>
        <v>0</v>
      </c>
      <c r="D16" s="556">
        <f>+'Test Check List'!Z78</f>
        <v>0</v>
      </c>
      <c r="E16" s="556">
        <f>+'Test Check List'!AA78</f>
        <v>0</v>
      </c>
      <c r="F16" s="556">
        <f>+'Test Check List'!AB78</f>
        <v>0</v>
      </c>
      <c r="G16" s="556">
        <f>+'Test Check List'!AC78</f>
        <v>0</v>
      </c>
    </row>
    <row r="17" spans="2:7" s="490" customFormat="1" x14ac:dyDescent="0.25"/>
    <row r="18" spans="2:7" ht="63" x14ac:dyDescent="0.25">
      <c r="B18" s="555" t="s">
        <v>619</v>
      </c>
      <c r="C18" s="544" t="s">
        <v>606</v>
      </c>
      <c r="D18" s="542" t="s">
        <v>607</v>
      </c>
      <c r="E18" s="542" t="s">
        <v>608</v>
      </c>
      <c r="F18" s="542" t="s">
        <v>609</v>
      </c>
      <c r="G18" s="543" t="s">
        <v>610</v>
      </c>
    </row>
    <row r="19" spans="2:7" s="490" customFormat="1" x14ac:dyDescent="0.25">
      <c r="B19" s="555"/>
      <c r="C19" s="490">
        <f>+'Test Check List'!Y127</f>
        <v>0</v>
      </c>
      <c r="D19" s="556">
        <f>+'Test Check List'!Z127</f>
        <v>0</v>
      </c>
      <c r="E19" s="556">
        <f>+'Test Check List'!AA127</f>
        <v>0</v>
      </c>
      <c r="F19" s="556">
        <f>+'Test Check List'!AB127</f>
        <v>0</v>
      </c>
      <c r="G19" s="556">
        <f>+'Test Check List'!AC127</f>
        <v>0</v>
      </c>
    </row>
    <row r="20" spans="2:7" s="490" customFormat="1" x14ac:dyDescent="0.25">
      <c r="B20" s="555"/>
      <c r="C20" s="556">
        <f>+'Test Check List'!Y128</f>
        <v>0</v>
      </c>
      <c r="D20" s="556">
        <f>+'Test Check List'!Z128</f>
        <v>0</v>
      </c>
      <c r="E20" s="556">
        <f>+'Test Check List'!AA128</f>
        <v>0</v>
      </c>
      <c r="F20" s="556">
        <f>+'Test Check List'!AB128</f>
        <v>0</v>
      </c>
      <c r="G20" s="556">
        <f>+'Test Check List'!AC128</f>
        <v>0</v>
      </c>
    </row>
    <row r="21" spans="2:7" s="490" customFormat="1" x14ac:dyDescent="0.25">
      <c r="B21" s="555"/>
      <c r="C21" s="556">
        <f>+'Test Check List'!Y129</f>
        <v>0</v>
      </c>
      <c r="D21" s="556">
        <f>+'Test Check List'!Z129</f>
        <v>0</v>
      </c>
      <c r="E21" s="556">
        <f>+'Test Check List'!AA129</f>
        <v>0</v>
      </c>
      <c r="F21" s="556">
        <f>+'Test Check List'!AB129</f>
        <v>0</v>
      </c>
      <c r="G21" s="556">
        <f>+'Test Check List'!AC129</f>
        <v>0</v>
      </c>
    </row>
    <row r="22" spans="2:7" s="490" customFormat="1" x14ac:dyDescent="0.25">
      <c r="B22" s="555"/>
      <c r="C22" s="556">
        <f>+'Test Check List'!Y130</f>
        <v>0</v>
      </c>
      <c r="D22" s="556">
        <f>+'Test Check List'!Z130</f>
        <v>0</v>
      </c>
      <c r="E22" s="556">
        <f>+'Test Check List'!AA130</f>
        <v>0</v>
      </c>
      <c r="F22" s="556">
        <f>+'Test Check List'!AB130</f>
        <v>0</v>
      </c>
      <c r="G22" s="556">
        <f>+'Test Check List'!AC130</f>
        <v>0</v>
      </c>
    </row>
    <row r="23" spans="2:7" s="490" customFormat="1" x14ac:dyDescent="0.25">
      <c r="B23" s="555"/>
      <c r="C23" s="556">
        <f>+'Test Check List'!Y131</f>
        <v>0</v>
      </c>
      <c r="D23" s="556">
        <f>+'Test Check List'!Z131</f>
        <v>0</v>
      </c>
      <c r="E23" s="556">
        <f>+'Test Check List'!AA131</f>
        <v>0</v>
      </c>
      <c r="F23" s="556">
        <f>+'Test Check List'!AB131</f>
        <v>0</v>
      </c>
      <c r="G23" s="556">
        <f>+'Test Check List'!AC131</f>
        <v>0</v>
      </c>
    </row>
    <row r="24" spans="2:7" s="490" customFormat="1" x14ac:dyDescent="0.25">
      <c r="B24" s="555"/>
      <c r="C24" s="556">
        <f>+'Test Check List'!Y132</f>
        <v>0</v>
      </c>
      <c r="D24" s="556">
        <f>+'Test Check List'!Z132</f>
        <v>0</v>
      </c>
      <c r="E24" s="556">
        <f>+'Test Check List'!AA132</f>
        <v>0</v>
      </c>
      <c r="F24" s="556">
        <f>+'Test Check List'!AB132</f>
        <v>0</v>
      </c>
      <c r="G24" s="556">
        <f>+'Test Check List'!AC132</f>
        <v>0</v>
      </c>
    </row>
    <row r="25" spans="2:7" s="490" customFormat="1" x14ac:dyDescent="0.25">
      <c r="B25" s="555"/>
      <c r="C25" s="556">
        <f>+'Test Check List'!Y133</f>
        <v>0</v>
      </c>
      <c r="D25" s="556">
        <f>+'Test Check List'!Z133</f>
        <v>0</v>
      </c>
      <c r="E25" s="556">
        <f>+'Test Check List'!AA133</f>
        <v>0</v>
      </c>
      <c r="F25" s="556">
        <f>+'Test Check List'!AB133</f>
        <v>0</v>
      </c>
      <c r="G25" s="556">
        <f>+'Test Check List'!AC133</f>
        <v>0</v>
      </c>
    </row>
    <row r="26" spans="2:7" s="490" customFormat="1" x14ac:dyDescent="0.25">
      <c r="B26" s="555"/>
      <c r="C26" s="556">
        <f>+'Test Check List'!Y134</f>
        <v>0</v>
      </c>
      <c r="D26" s="556">
        <f>+'Test Check List'!Z134</f>
        <v>0</v>
      </c>
      <c r="E26" s="556">
        <f>+'Test Check List'!AA134</f>
        <v>0</v>
      </c>
      <c r="F26" s="556">
        <f>+'Test Check List'!AB134</f>
        <v>0</v>
      </c>
      <c r="G26" s="556">
        <f>+'Test Check List'!AC134</f>
        <v>0</v>
      </c>
    </row>
    <row r="27" spans="2:7" s="490" customFormat="1" x14ac:dyDescent="0.25">
      <c r="B27" s="555"/>
      <c r="C27" s="556">
        <f>+'Test Check List'!Y135</f>
        <v>0</v>
      </c>
      <c r="D27" s="556">
        <f>+'Test Check List'!Z135</f>
        <v>0</v>
      </c>
      <c r="E27" s="556">
        <f>+'Test Check List'!AA135</f>
        <v>0</v>
      </c>
      <c r="F27" s="556">
        <f>+'Test Check List'!AB135</f>
        <v>0</v>
      </c>
      <c r="G27" s="556">
        <f>+'Test Check List'!AC135</f>
        <v>0</v>
      </c>
    </row>
    <row r="28" spans="2:7" s="490" customFormat="1" x14ac:dyDescent="0.25">
      <c r="B28" s="555"/>
      <c r="C28" s="556">
        <f>+'Test Check List'!Y136</f>
        <v>0</v>
      </c>
      <c r="D28" s="556">
        <f>+'Test Check List'!Z136</f>
        <v>0</v>
      </c>
      <c r="E28" s="556">
        <f>+'Test Check List'!AA136</f>
        <v>0</v>
      </c>
      <c r="F28" s="556">
        <f>+'Test Check List'!AB136</f>
        <v>0</v>
      </c>
      <c r="G28" s="556">
        <f>+'Test Check List'!AC136</f>
        <v>0</v>
      </c>
    </row>
    <row r="29" spans="2:7" s="490" customFormat="1" x14ac:dyDescent="0.25">
      <c r="B29" s="555"/>
      <c r="C29" s="556">
        <f>+'Test Check List'!Y137</f>
        <v>0</v>
      </c>
      <c r="D29" s="556">
        <f>+'Test Check List'!Z137</f>
        <v>0</v>
      </c>
      <c r="E29" s="556">
        <f>+'Test Check List'!AA137</f>
        <v>0</v>
      </c>
      <c r="F29" s="556">
        <f>+'Test Check List'!AB137</f>
        <v>0</v>
      </c>
      <c r="G29" s="556">
        <f>+'Test Check List'!AC137</f>
        <v>0</v>
      </c>
    </row>
    <row r="30" spans="2:7" s="490" customFormat="1" x14ac:dyDescent="0.25">
      <c r="B30" s="555"/>
      <c r="C30" s="556">
        <f>+'Test Check List'!Y138</f>
        <v>0</v>
      </c>
      <c r="D30" s="556">
        <f>+'Test Check List'!Z138</f>
        <v>0</v>
      </c>
      <c r="E30" s="556">
        <f>+'Test Check List'!AA138</f>
        <v>0</v>
      </c>
      <c r="F30" s="556">
        <f>+'Test Check List'!AB138</f>
        <v>0</v>
      </c>
      <c r="G30" s="556">
        <f>+'Test Check List'!AC138</f>
        <v>0</v>
      </c>
    </row>
    <row r="31" spans="2:7" s="490" customFormat="1" x14ac:dyDescent="0.25">
      <c r="B31" s="555"/>
      <c r="C31" s="556">
        <f>+'Test Check List'!Y139</f>
        <v>0</v>
      </c>
      <c r="D31" s="556">
        <f>+'Test Check List'!Z139</f>
        <v>0</v>
      </c>
      <c r="E31" s="556">
        <f>+'Test Check List'!AA139</f>
        <v>0</v>
      </c>
      <c r="F31" s="556">
        <f>+'Test Check List'!AB139</f>
        <v>0</v>
      </c>
      <c r="G31" s="556">
        <f>+'Test Check List'!AC139</f>
        <v>0</v>
      </c>
    </row>
    <row r="32" spans="2:7" s="490" customFormat="1" x14ac:dyDescent="0.25">
      <c r="B32" s="555"/>
      <c r="C32" s="556">
        <f>+'Test Check List'!Y140</f>
        <v>0</v>
      </c>
      <c r="D32" s="556">
        <f>+'Test Check List'!Z140</f>
        <v>0</v>
      </c>
      <c r="E32" s="556">
        <f>+'Test Check List'!AA140</f>
        <v>0</v>
      </c>
      <c r="F32" s="556">
        <f>+'Test Check List'!AB140</f>
        <v>0</v>
      </c>
      <c r="G32" s="556">
        <f>+'Test Check List'!AC140</f>
        <v>0</v>
      </c>
    </row>
    <row r="33" spans="2:7" x14ac:dyDescent="0.25">
      <c r="C33" s="556">
        <f>+'Test Check List'!Y141</f>
        <v>0</v>
      </c>
      <c r="D33" s="556">
        <f>+'Test Check List'!Z141</f>
        <v>0</v>
      </c>
      <c r="E33" s="556">
        <f>+'Test Check List'!AA141</f>
        <v>0</v>
      </c>
      <c r="F33" s="556">
        <f>+'Test Check List'!AB141</f>
        <v>0</v>
      </c>
      <c r="G33" s="556">
        <f>+'Test Check List'!AC141</f>
        <v>0</v>
      </c>
    </row>
    <row r="34" spans="2:7" ht="30" x14ac:dyDescent="0.25">
      <c r="B34" s="555" t="s">
        <v>620</v>
      </c>
      <c r="C34">
        <f>+'Test Check List'!AA48</f>
        <v>0</v>
      </c>
    </row>
    <row r="36" spans="2:7" x14ac:dyDescent="0.25">
      <c r="B36" t="s">
        <v>621</v>
      </c>
      <c r="C36">
        <f>+'Test Check List'!Y60</f>
        <v>0</v>
      </c>
    </row>
    <row r="37" spans="2:7" s="557" customFormat="1" ht="15.75" x14ac:dyDescent="0.25">
      <c r="C37" s="506" t="s">
        <v>77</v>
      </c>
    </row>
    <row r="38" spans="2:7" s="557" customFormat="1" ht="30" x14ac:dyDescent="0.25">
      <c r="B38" s="555" t="str">
        <f>+'Test Check List'!V51</f>
        <v>New SOFT ID code for ORDERABLE test</v>
      </c>
      <c r="C38" s="557">
        <f>+'Test Check List'!Y54</f>
        <v>0</v>
      </c>
    </row>
    <row r="39" spans="2:7" ht="30" x14ac:dyDescent="0.25">
      <c r="B39" s="555" t="str">
        <f>+'Test Check List'!V52</f>
        <v>Codes to  Inactivate;
Obsolete codes to deactivate?</v>
      </c>
      <c r="C39" s="557">
        <f>+'Test Check List'!Y55</f>
        <v>0</v>
      </c>
    </row>
    <row r="40" spans="2:7" x14ac:dyDescent="0.25">
      <c r="B40" t="s">
        <v>622</v>
      </c>
    </row>
  </sheetData>
  <conditionalFormatting sqref="C6:G6">
    <cfRule type="expression" dxfId="5" priority="2" stopIfTrue="1">
      <formula>$U$1="owner"</formula>
    </cfRule>
  </conditionalFormatting>
  <conditionalFormatting sqref="C37">
    <cfRule type="expression" dxfId="4" priority="1" stopIfTrue="1">
      <formula>$V$1="owner"</formula>
    </cfRule>
  </conditionalFormatting>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4272E3D0C8F77438ECC554B7694DF5C" ma:contentTypeVersion="19" ma:contentTypeDescription="Create a new document." ma:contentTypeScope="" ma:versionID="2219b0e72cf8bea61d07af5249a2796f">
  <xsd:schema xmlns:xsd="http://www.w3.org/2001/XMLSchema" xmlns:xs="http://www.w3.org/2001/XMLSchema" xmlns:p="http://schemas.microsoft.com/office/2006/metadata/properties" xmlns:ns1="6f09a7b9-3a49-4280-b7f3-fcc5d91beae4" xmlns:ns3="c270d2dd-ecd7-4640-8f83-bf6ec50f144d" targetNamespace="http://schemas.microsoft.com/office/2006/metadata/properties" ma:root="true" ma:fieldsID="4628ba11628e5285a93944cf0a2e89d4" ns1:_="" ns3:_="">
    <xsd:import namespace="6f09a7b9-3a49-4280-b7f3-fcc5d91beae4"/>
    <xsd:import namespace="c270d2dd-ecd7-4640-8f83-bf6ec50f144d"/>
    <xsd:element name="properties">
      <xsd:complexType>
        <xsd:sequence>
          <xsd:element name="documentManagement">
            <xsd:complexType>
              <xsd:all>
                <xsd:element ref="ns1:Title2"/>
                <xsd:element ref="ns3:Request_x0020_Type"/>
                <xsd:element ref="ns3:Status0"/>
                <xsd:element ref="ns3:_x0025__x0020_Complete" minOccurs="0"/>
                <xsd:element ref="ns3:Planned_x0020_Live_x0020_Date" minOccurs="0"/>
                <xsd:element ref="ns3:Go_x0020_Live" minOccurs="0"/>
                <xsd:element ref="ns1:CPC_x0020_Approves" minOccurs="0"/>
                <xsd:element ref="ns1:Finance_x0020_Approves"/>
                <xsd:element ref="ns3:LTD"/>
                <xsd:element ref="ns3:FA"/>
                <xsd:element ref="ns1:Purchasing_x0020_Approves"/>
                <xsd:element ref="ns3:Rev_x0020_Cycle"/>
                <xsd:element ref="ns1:BLS_x0020_IT_x0020_Approves"/>
                <xsd:element ref="ns3:Lab_x0020_IT"/>
                <xsd:element ref="ns3:Comm"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f09a7b9-3a49-4280-b7f3-fcc5d91beae4" elementFormDefault="qualified">
    <xsd:import namespace="http://schemas.microsoft.com/office/2006/documentManagement/types"/>
    <xsd:import namespace="http://schemas.microsoft.com/office/infopath/2007/PartnerControls"/>
    <xsd:element name="Title2" ma:index="0" ma:displayName="Title" ma:default="" ma:internalName="Title2">
      <xsd:simpleType>
        <xsd:restriction base="dms:Text">
          <xsd:maxLength value="255"/>
        </xsd:restriction>
      </xsd:simpleType>
    </xsd:element>
    <xsd:element name="CPC_x0020_Approves" ma:index="9" nillable="true" ma:displayName="Comm" ma:default="No" ma:description="Have the appropriate committees approved this request?" ma:format="Dropdown" ma:internalName="CPC_x0020_Approves">
      <xsd:simpleType>
        <xsd:restriction base="dms:Choice">
          <xsd:enumeration value="No"/>
          <xsd:enumeration value="Yes"/>
        </xsd:restriction>
      </xsd:simpleType>
    </xsd:element>
    <xsd:element name="Finance_x0020_Approves" ma:index="10" ma:displayName="Lab" ma:default="No" ma:description="Has the Lab Supervisor completed all the required fields?" ma:format="Dropdown" ma:internalName="Finance_x0020_Approves">
      <xsd:simpleType>
        <xsd:restriction base="dms:Choice">
          <xsd:enumeration value="No"/>
          <xsd:enumeration value="Yes"/>
        </xsd:restriction>
      </xsd:simpleType>
    </xsd:element>
    <xsd:element name="Purchasing_x0020_Approves" ma:index="13" ma:displayName="Purch" ma:default="No" ma:description="Has the Purchasing Department completed all the required fields?" ma:format="Dropdown" ma:internalName="Purchasing_x0020_Approves">
      <xsd:simpleType>
        <xsd:restriction base="dms:Choice">
          <xsd:enumeration value="No"/>
          <xsd:enumeration value="Yes"/>
        </xsd:restriction>
      </xsd:simpleType>
    </xsd:element>
    <xsd:element name="BLS_x0020_IT_x0020_Approves" ma:index="15" ma:displayName="Lab QA" ma:default="No" ma:description="Has the Lab QA Team completed all the required fields?" ma:format="Dropdown" ma:internalName="BLS_x0020_IT_x0020_Approves">
      <xsd:simpleType>
        <xsd:restriction base="dms:Choice">
          <xsd:enumeration value="No"/>
          <xsd:enumeration value="Yes"/>
        </xsd:restriction>
      </xsd:simpleType>
    </xsd:element>
  </xsd:schema>
  <xsd:schema xmlns:xsd="http://www.w3.org/2001/XMLSchema" xmlns:xs="http://www.w3.org/2001/XMLSchema" xmlns:dms="http://schemas.microsoft.com/office/2006/documentManagement/types" xmlns:pc="http://schemas.microsoft.com/office/infopath/2007/PartnerControls" targetNamespace="c270d2dd-ecd7-4640-8f83-bf6ec50f144d" elementFormDefault="qualified">
    <xsd:import namespace="http://schemas.microsoft.com/office/2006/documentManagement/types"/>
    <xsd:import namespace="http://schemas.microsoft.com/office/infopath/2007/PartnerControls"/>
    <xsd:element name="Request_x0020_Type" ma:index="2" ma:displayName="Request Type" ma:default="&lt; enter request type &gt;" ma:format="Dropdown" ma:internalName="Request_x0020_Type">
      <xsd:simpleType>
        <xsd:restriction base="dms:Choice">
          <xsd:enumeration value="&lt; enter request type &gt;"/>
          <xsd:enumeration value="New Test"/>
          <xsd:enumeration value="Test Modification"/>
          <xsd:enumeration value="Test De-activation"/>
        </xsd:restriction>
      </xsd:simpleType>
    </xsd:element>
    <xsd:element name="Status0" ma:index="3" ma:displayName="Status" ma:default="Draft" ma:format="Dropdown" ma:internalName="Status0">
      <xsd:simpleType>
        <xsd:restriction base="dms:Choice">
          <xsd:enumeration value="Draft"/>
          <xsd:enumeration value="Active/Inprogress"/>
          <xsd:enumeration value="Complete"/>
          <xsd:enumeration value="On-Hold"/>
          <xsd:enumeration value="Canceled"/>
        </xsd:restriction>
      </xsd:simpleType>
    </xsd:element>
    <xsd:element name="_x0025__x0020_Complete" ma:index="4" nillable="true" ma:displayName="% Complete" ma:decimals="0" ma:description="Enter the number from the test file cell Z21." ma:internalName="_x0025__x0020_Complete" ma:percentage="TRUE">
      <xsd:simpleType>
        <xsd:restriction base="dms:Number"/>
      </xsd:simpleType>
    </xsd:element>
    <xsd:element name="Planned_x0020_Live_x0020_Date" ma:index="5" nillable="true" ma:displayName="Planned Live Date" ma:format="DateOnly" ma:internalName="Planned_x0020_Live_x0020_Date">
      <xsd:simpleType>
        <xsd:restriction base="dms:DateTime"/>
      </xsd:simpleType>
    </xsd:element>
    <xsd:element name="Go_x0020_Live" ma:index="6" nillable="true" ma:displayName="Assigned Live Date" ma:default="" ma:format="DateOnly" ma:internalName="Go_x0020_Live">
      <xsd:simpleType>
        <xsd:restriction base="dms:DateTime"/>
      </xsd:simpleType>
    </xsd:element>
    <xsd:element name="LTD" ma:index="11" ma:displayName="LTD" ma:default="No" ma:description="Has the Website Data Tech completed the LTD?" ma:format="Dropdown" ma:internalName="LTD">
      <xsd:simpleType>
        <xsd:restriction base="dms:Choice">
          <xsd:enumeration value="No"/>
          <xsd:enumeration value="Yes"/>
        </xsd:restriction>
      </xsd:simpleType>
    </xsd:element>
    <xsd:element name="FA" ma:index="12" ma:displayName="FA" ma:default="No" ma:description="Has the Financial Accounting Department completed all the required fields?" ma:format="Dropdown" ma:internalName="FA">
      <xsd:simpleType>
        <xsd:restriction base="dms:Choice">
          <xsd:enumeration value="No"/>
          <xsd:enumeration value="Yes"/>
        </xsd:restriction>
      </xsd:simpleType>
    </xsd:element>
    <xsd:element name="Rev_x0020_Cycle" ma:index="14" ma:displayName="RevCycle" ma:default="No" ma:description="Has the Revenue Cycle Department completed all the required fields?" ma:format="Dropdown" ma:internalName="Rev_x0020_Cycle">
      <xsd:simpleType>
        <xsd:restriction base="dms:Choice">
          <xsd:enumeration value="No"/>
          <xsd:enumeration value="Yes"/>
        </xsd:restriction>
      </xsd:simpleType>
    </xsd:element>
    <xsd:element name="Lab_x0020_IT" ma:index="16" ma:displayName="Lab IT" ma:default="No" ma:description="Has the Lab IT Team completed all the required fields?" ma:format="Dropdown" ma:internalName="Lab_x0020_IT">
      <xsd:simpleType>
        <xsd:restriction base="dms:Choice">
          <xsd:enumeration value="No"/>
          <xsd:enumeration value="Yes"/>
        </xsd:restriction>
      </xsd:simpleType>
    </xsd:element>
    <xsd:element name="Comm" ma:index="17" nillable="true" ma:displayName="Admin" ma:default="No" ma:description="Has the Administration Communication  been completed?" ma:format="Dropdown" ma:internalName="Comm">
      <xsd:simpleType>
        <xsd:restriction base="dms:Choice">
          <xsd:enumeration value="No"/>
          <xsd:enumeration value="Yes"/>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1" ma:displayName="Content Type"/>
        <xsd:element ref="dc:title" minOccurs="0" maxOccurs="1" ma:index="7" ma:displayName="Commen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documentManagement>
    <Finance_x0020_Approves xmlns="6f09a7b9-3a49-4280-b7f3-fcc5d91beae4">No</Finance_x0020_Approves>
    <Planned_x0020_Live_x0020_Date xmlns="c270d2dd-ecd7-4640-8f83-bf6ec50f144d">2017-11-07T05:00:00+00:00</Planned_x0020_Live_x0020_Date>
    <Comm xmlns="c270d2dd-ecd7-4640-8f83-bf6ec50f144d">No</Comm>
    <LTD xmlns="c270d2dd-ecd7-4640-8f83-bf6ec50f144d">No</LTD>
    <Title2 xmlns="6f09a7b9-3a49-4280-b7f3-fcc5d91beae4">New Test Build: Respiratory Atypical Bacteria Panel by PCR</Title2>
    <FA xmlns="c270d2dd-ecd7-4640-8f83-bf6ec50f144d">No</FA>
    <Purchasing_x0020_Approves xmlns="6f09a7b9-3a49-4280-b7f3-fcc5d91beae4">No</Purchasing_x0020_Approves>
    <Rev_x0020_Cycle xmlns="c270d2dd-ecd7-4640-8f83-bf6ec50f144d">No</Rev_x0020_Cycle>
    <Go_x0020_Live xmlns="c270d2dd-ecd7-4640-8f83-bf6ec50f144d" xsi:nil="true"/>
    <CPC_x0020_Approves xmlns="6f09a7b9-3a49-4280-b7f3-fcc5d91beae4">No</CPC_x0020_Approves>
    <Lab_x0020_IT xmlns="c270d2dd-ecd7-4640-8f83-bf6ec50f144d">No</Lab_x0020_IT>
    <Status0 xmlns="c270d2dd-ecd7-4640-8f83-bf6ec50f144d">Active/Inprogress</Status0>
    <Request_x0020_Type xmlns="c270d2dd-ecd7-4640-8f83-bf6ec50f144d">New Test</Request_x0020_Type>
    <BLS_x0020_IT_x0020_Approves xmlns="6f09a7b9-3a49-4280-b7f3-fcc5d91beae4">No</BLS_x0020_IT_x0020_Approves>
    <_x0025__x0020_Complete xmlns="c270d2dd-ecd7-4640-8f83-bf6ec50f144d"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9752F82-6795-46DD-8001-AD91185E9F3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f09a7b9-3a49-4280-b7f3-fcc5d91beae4"/>
    <ds:schemaRef ds:uri="c270d2dd-ecd7-4640-8f83-bf6ec50f144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5035BDD-FEB6-423D-961F-998EE98B10CA}">
  <ds:schemaRefs>
    <ds:schemaRef ds:uri="6f09a7b9-3a49-4280-b7f3-fcc5d91beae4"/>
    <ds:schemaRef ds:uri="c270d2dd-ecd7-4640-8f83-bf6ec50f144d"/>
    <ds:schemaRef ds:uri="http://schemas.openxmlformats.org/package/2006/metadata/core-properties"/>
    <ds:schemaRef ds:uri="http://schemas.microsoft.com/office/2006/metadata/properties"/>
    <ds:schemaRef ds:uri="http://purl.org/dc/terms/"/>
    <ds:schemaRef ds:uri="http://schemas.microsoft.com/office/infopath/2007/PartnerControls"/>
    <ds:schemaRef ds:uri="http://schemas.microsoft.com/office/2006/documentManagement/types"/>
    <ds:schemaRef ds:uri="http://www.w3.org/XML/1998/namespace"/>
    <ds:schemaRef ds:uri="http://purl.org/dc/dcmitype/"/>
    <ds:schemaRef ds:uri="http://purl.org/dc/elements/1.1/"/>
  </ds:schemaRefs>
</ds:datastoreItem>
</file>

<file path=customXml/itemProps3.xml><?xml version="1.0" encoding="utf-8"?>
<ds:datastoreItem xmlns:ds="http://schemas.openxmlformats.org/officeDocument/2006/customXml" ds:itemID="{791A5F2E-A71E-4747-BC8B-8429F3EDA75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18</vt:i4>
      </vt:variant>
    </vt:vector>
  </HeadingPairs>
  <TitlesOfParts>
    <vt:vector size="27" baseType="lpstr">
      <vt:lpstr>Test Check List</vt:lpstr>
      <vt:lpstr>Business summary</vt:lpstr>
      <vt:lpstr>Marketing summary</vt:lpstr>
      <vt:lpstr>Operations review</vt:lpstr>
      <vt:lpstr>Communications</vt:lpstr>
      <vt:lpstr>Admin Communications</vt:lpstr>
      <vt:lpstr>Definitions-Support</vt:lpstr>
      <vt:lpstr>LTD doc</vt:lpstr>
      <vt:lpstr>compendium updater</vt:lpstr>
      <vt:lpstr>Accounting_Request_for_Information</vt:lpstr>
      <vt:lpstr>Launch_link</vt:lpstr>
      <vt:lpstr>Launch_Requirement</vt:lpstr>
      <vt:lpstr>NA_or_yes</vt:lpstr>
      <vt:lpstr>Owner_values</vt:lpstr>
      <vt:lpstr>'Admin Communications'!Print_Area</vt:lpstr>
      <vt:lpstr>Communications!Print_Area</vt:lpstr>
      <vt:lpstr>'Test Check List'!Print_Area</vt:lpstr>
      <vt:lpstr>Communications!Print_Titles</vt:lpstr>
      <vt:lpstr>'Test Check List'!Print_Titles</vt:lpstr>
      <vt:lpstr>project_information</vt:lpstr>
      <vt:lpstr>Project_response</vt:lpstr>
      <vt:lpstr>Role</vt:lpstr>
      <vt:lpstr>Select_ROle</vt:lpstr>
      <vt:lpstr>Test_Validation</vt:lpstr>
      <vt:lpstr>TLC_ID</vt:lpstr>
      <vt:lpstr>Yes</vt:lpstr>
      <vt:lpstr>YesNo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cp:lastPrinted>2012-12-10T07:22:03Z</cp:lastPrinted>
  <dcterms:created xsi:type="dcterms:W3CDTF">2012-08-02T13:34:27Z</dcterms:created>
  <dcterms:modified xsi:type="dcterms:W3CDTF">2018-02-21T18:40:00Z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0x01010064272E3D0C8F77438ECC554B7694DF5C</vt:lpwstr>
  </property>
</Properties>
</file>